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19200" windowHeight="12180" tabRatio="633" activeTab="2"/>
  </bookViews>
  <sheets>
    <sheet name="Explanation" sheetId="5" r:id="rId1"/>
    <sheet name="Summary" sheetId="4" r:id="rId2"/>
    <sheet name="Region A" sheetId="2" r:id="rId3"/>
    <sheet name="Region B" sheetId="1" r:id="rId4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" i="4" l="1"/>
  <c r="E12" i="4"/>
  <c r="M3" i="1"/>
  <c r="P3" i="1"/>
  <c r="M4" i="1"/>
  <c r="P4" i="1"/>
  <c r="M5" i="1"/>
  <c r="P5" i="1"/>
  <c r="M6" i="1"/>
  <c r="P6" i="1"/>
  <c r="M7" i="1"/>
  <c r="P7" i="1"/>
  <c r="M8" i="1"/>
  <c r="P8" i="1"/>
  <c r="M9" i="1"/>
  <c r="P9" i="1"/>
  <c r="M10" i="1"/>
  <c r="P10" i="1"/>
  <c r="M11" i="1"/>
  <c r="P11" i="1"/>
  <c r="M12" i="1"/>
  <c r="P12" i="1"/>
  <c r="M13" i="1"/>
  <c r="P13" i="1"/>
  <c r="M14" i="1"/>
  <c r="P14" i="1"/>
  <c r="M15" i="1"/>
  <c r="P15" i="1"/>
  <c r="M16" i="1"/>
  <c r="P16" i="1"/>
  <c r="M17" i="1"/>
  <c r="P17" i="1"/>
  <c r="M18" i="1"/>
  <c r="P18" i="1"/>
  <c r="M19" i="1"/>
  <c r="P19" i="1"/>
  <c r="M20" i="1"/>
  <c r="P20" i="1"/>
  <c r="M21" i="1"/>
  <c r="P21" i="1"/>
  <c r="M22" i="1"/>
  <c r="P22" i="1"/>
  <c r="M23" i="1"/>
  <c r="P23" i="1"/>
  <c r="M24" i="1"/>
  <c r="P24" i="1"/>
  <c r="M25" i="1"/>
  <c r="P25" i="1"/>
  <c r="M26" i="1"/>
  <c r="P26" i="1"/>
  <c r="M27" i="1"/>
  <c r="P27" i="1"/>
  <c r="M28" i="1"/>
  <c r="P28" i="1"/>
  <c r="Q3" i="2"/>
  <c r="R3" i="2"/>
  <c r="S3" i="2"/>
  <c r="Z3" i="2"/>
  <c r="AA3" i="2"/>
  <c r="AB3" i="2"/>
  <c r="AI3" i="2"/>
  <c r="AJ3" i="2"/>
  <c r="AK3" i="2"/>
  <c r="AR3" i="2"/>
  <c r="AS3" i="2"/>
  <c r="AT3" i="2"/>
  <c r="BA3" i="2"/>
  <c r="BB3" i="2"/>
  <c r="BC3" i="2"/>
  <c r="BJ3" i="2"/>
  <c r="BK3" i="2"/>
  <c r="BL3" i="2"/>
  <c r="BM3" i="2"/>
  <c r="Q4" i="2"/>
  <c r="R4" i="2"/>
  <c r="S4" i="2"/>
  <c r="Z4" i="2"/>
  <c r="AA4" i="2"/>
  <c r="AB4" i="2"/>
  <c r="AI4" i="2"/>
  <c r="AJ4" i="2"/>
  <c r="AK4" i="2"/>
  <c r="AR4" i="2"/>
  <c r="AS4" i="2"/>
  <c r="AT4" i="2"/>
  <c r="BA4" i="2"/>
  <c r="BB4" i="2"/>
  <c r="BC4" i="2"/>
  <c r="BJ4" i="2"/>
  <c r="BK4" i="2"/>
  <c r="BL4" i="2"/>
  <c r="BM4" i="2"/>
  <c r="Q5" i="2"/>
  <c r="S5" i="2"/>
  <c r="BM5" i="2"/>
  <c r="Q6" i="2"/>
  <c r="S6" i="2"/>
  <c r="BM6" i="2"/>
  <c r="Q7" i="2"/>
  <c r="R7" i="2"/>
  <c r="S7" i="2"/>
  <c r="Z7" i="2"/>
  <c r="AA7" i="2"/>
  <c r="AB7" i="2"/>
  <c r="AI7" i="2"/>
  <c r="AJ7" i="2"/>
  <c r="AK7" i="2"/>
  <c r="AR7" i="2"/>
  <c r="AS7" i="2"/>
  <c r="AT7" i="2"/>
  <c r="BA7" i="2"/>
  <c r="BB7" i="2"/>
  <c r="BC7" i="2"/>
  <c r="BJ7" i="2"/>
  <c r="BK7" i="2"/>
  <c r="BL7" i="2"/>
  <c r="BM7" i="2"/>
  <c r="Q8" i="2"/>
  <c r="R8" i="2"/>
  <c r="S8" i="2"/>
  <c r="Z8" i="2"/>
  <c r="AA8" i="2"/>
  <c r="AB8" i="2"/>
  <c r="AI8" i="2"/>
  <c r="AJ8" i="2"/>
  <c r="AK8" i="2"/>
  <c r="AR8" i="2"/>
  <c r="AS8" i="2"/>
  <c r="AT8" i="2"/>
  <c r="BA8" i="2"/>
  <c r="BB8" i="2"/>
  <c r="BC8" i="2"/>
  <c r="BJ8" i="2"/>
  <c r="BK8" i="2"/>
  <c r="BL8" i="2"/>
  <c r="BM8" i="2"/>
  <c r="Q9" i="2"/>
  <c r="R9" i="2"/>
  <c r="S9" i="2"/>
  <c r="Z9" i="2"/>
  <c r="AA9" i="2"/>
  <c r="AB9" i="2"/>
  <c r="AI9" i="2"/>
  <c r="AJ9" i="2"/>
  <c r="AK9" i="2"/>
  <c r="AR9" i="2"/>
  <c r="AS9" i="2"/>
  <c r="AT9" i="2"/>
  <c r="BA9" i="2"/>
  <c r="BB9" i="2"/>
  <c r="BC9" i="2"/>
  <c r="BJ9" i="2"/>
  <c r="BK9" i="2"/>
  <c r="BL9" i="2"/>
  <c r="BM9" i="2"/>
  <c r="Q10" i="2"/>
  <c r="R10" i="2"/>
  <c r="S10" i="2"/>
  <c r="Z10" i="2"/>
  <c r="AA10" i="2"/>
  <c r="AB10" i="2"/>
  <c r="AI10" i="2"/>
  <c r="AJ10" i="2"/>
  <c r="AK10" i="2"/>
  <c r="AR10" i="2"/>
  <c r="AS10" i="2"/>
  <c r="AT10" i="2"/>
  <c r="BA10" i="2"/>
  <c r="BB10" i="2"/>
  <c r="BC10" i="2"/>
  <c r="BJ10" i="2"/>
  <c r="BK10" i="2"/>
  <c r="BL10" i="2"/>
  <c r="BM10" i="2"/>
  <c r="Q11" i="2"/>
  <c r="R11" i="2"/>
  <c r="S11" i="2"/>
  <c r="Z11" i="2"/>
  <c r="AA11" i="2"/>
  <c r="AB11" i="2"/>
  <c r="AI11" i="2"/>
  <c r="AJ11" i="2"/>
  <c r="AK11" i="2"/>
  <c r="AR11" i="2"/>
  <c r="AS11" i="2"/>
  <c r="AT11" i="2"/>
  <c r="BA11" i="2"/>
  <c r="BB11" i="2"/>
  <c r="BC11" i="2"/>
  <c r="BJ11" i="2"/>
  <c r="BK11" i="2"/>
  <c r="BL11" i="2"/>
  <c r="BM11" i="2"/>
  <c r="Q12" i="2"/>
  <c r="R12" i="2"/>
  <c r="S12" i="2"/>
  <c r="Z12" i="2"/>
  <c r="AA12" i="2"/>
  <c r="AB12" i="2"/>
  <c r="AI12" i="2"/>
  <c r="AJ12" i="2"/>
  <c r="AK12" i="2"/>
  <c r="AR12" i="2"/>
  <c r="AS12" i="2"/>
  <c r="AT12" i="2"/>
  <c r="BA12" i="2"/>
  <c r="BB12" i="2"/>
  <c r="BC12" i="2"/>
  <c r="BJ12" i="2"/>
  <c r="BK12" i="2"/>
  <c r="BL12" i="2"/>
  <c r="BM12" i="2"/>
  <c r="Q13" i="2"/>
  <c r="R13" i="2"/>
  <c r="S13" i="2"/>
  <c r="Z13" i="2"/>
  <c r="AA13" i="2"/>
  <c r="AB13" i="2"/>
  <c r="AI13" i="2"/>
  <c r="AJ13" i="2"/>
  <c r="AK13" i="2"/>
  <c r="AR13" i="2"/>
  <c r="AS13" i="2"/>
  <c r="AT13" i="2"/>
  <c r="BA13" i="2"/>
  <c r="BB13" i="2"/>
  <c r="BC13" i="2"/>
  <c r="BJ13" i="2"/>
  <c r="BK13" i="2"/>
  <c r="BL13" i="2"/>
  <c r="BM13" i="2"/>
  <c r="Q14" i="2"/>
  <c r="R14" i="2"/>
  <c r="S14" i="2"/>
  <c r="Z14" i="2"/>
  <c r="AA14" i="2"/>
  <c r="AB14" i="2"/>
  <c r="AI14" i="2"/>
  <c r="AJ14" i="2"/>
  <c r="AK14" i="2"/>
  <c r="AR14" i="2"/>
  <c r="AS14" i="2"/>
  <c r="AT14" i="2"/>
  <c r="BA14" i="2"/>
  <c r="BB14" i="2"/>
  <c r="BC14" i="2"/>
  <c r="BJ14" i="2"/>
  <c r="BK14" i="2"/>
  <c r="BL14" i="2"/>
  <c r="BM14" i="2"/>
  <c r="Q15" i="2"/>
  <c r="S15" i="2"/>
  <c r="BM15" i="2"/>
  <c r="Q16" i="2"/>
  <c r="R16" i="2"/>
  <c r="S16" i="2"/>
  <c r="Z16" i="2"/>
  <c r="AA16" i="2"/>
  <c r="AB16" i="2"/>
  <c r="AI16" i="2"/>
  <c r="AJ16" i="2"/>
  <c r="AK16" i="2"/>
  <c r="AR16" i="2"/>
  <c r="AS16" i="2"/>
  <c r="AT16" i="2"/>
  <c r="BA16" i="2"/>
  <c r="BB16" i="2"/>
  <c r="BC16" i="2"/>
  <c r="BJ16" i="2"/>
  <c r="BK16" i="2"/>
  <c r="BL16" i="2"/>
  <c r="BM16" i="2"/>
  <c r="Q17" i="2"/>
  <c r="R17" i="2"/>
  <c r="S17" i="2"/>
  <c r="Z17" i="2"/>
  <c r="AA17" i="2"/>
  <c r="AB17" i="2"/>
  <c r="AI17" i="2"/>
  <c r="AJ17" i="2"/>
  <c r="AK17" i="2"/>
  <c r="AR17" i="2"/>
  <c r="AS17" i="2"/>
  <c r="AT17" i="2"/>
  <c r="BA17" i="2"/>
  <c r="BB17" i="2"/>
  <c r="BC17" i="2"/>
  <c r="BJ17" i="2"/>
  <c r="BK17" i="2"/>
  <c r="BL17" i="2"/>
  <c r="BM17" i="2"/>
  <c r="Q18" i="2"/>
  <c r="S18" i="2"/>
  <c r="BM18" i="2"/>
  <c r="Q19" i="2"/>
  <c r="R19" i="2"/>
  <c r="S19" i="2"/>
  <c r="Z19" i="2"/>
  <c r="AA19" i="2"/>
  <c r="AB19" i="2"/>
  <c r="AI19" i="2"/>
  <c r="AJ19" i="2"/>
  <c r="AK19" i="2"/>
  <c r="AR19" i="2"/>
  <c r="AS19" i="2"/>
  <c r="AT19" i="2"/>
  <c r="BA19" i="2"/>
  <c r="BB19" i="2"/>
  <c r="BC19" i="2"/>
  <c r="BJ19" i="2"/>
  <c r="BK19" i="2"/>
  <c r="BL19" i="2"/>
  <c r="BM19" i="2"/>
  <c r="Q20" i="2"/>
  <c r="R20" i="2"/>
  <c r="S20" i="2"/>
  <c r="Z20" i="2"/>
  <c r="AA20" i="2"/>
  <c r="AB20" i="2"/>
  <c r="AI20" i="2"/>
  <c r="AJ20" i="2"/>
  <c r="AK20" i="2"/>
  <c r="AR20" i="2"/>
  <c r="AS20" i="2"/>
  <c r="AT20" i="2"/>
  <c r="BA20" i="2"/>
  <c r="BB20" i="2"/>
  <c r="BC20" i="2"/>
  <c r="BJ20" i="2"/>
  <c r="BK20" i="2"/>
  <c r="BL20" i="2"/>
  <c r="BM20" i="2"/>
  <c r="Q21" i="2"/>
  <c r="R21" i="2"/>
  <c r="S21" i="2"/>
  <c r="Z21" i="2"/>
  <c r="AA21" i="2"/>
  <c r="AB21" i="2"/>
  <c r="AI21" i="2"/>
  <c r="AJ21" i="2"/>
  <c r="AK21" i="2"/>
  <c r="AR21" i="2"/>
  <c r="AS21" i="2"/>
  <c r="AT21" i="2"/>
  <c r="BA21" i="2"/>
  <c r="BB21" i="2"/>
  <c r="BC21" i="2"/>
  <c r="BJ21" i="2"/>
  <c r="BK21" i="2"/>
  <c r="BL21" i="2"/>
  <c r="BM21" i="2"/>
  <c r="Q22" i="2"/>
  <c r="R22" i="2"/>
  <c r="S22" i="2"/>
  <c r="Z22" i="2"/>
  <c r="AA22" i="2"/>
  <c r="AB22" i="2"/>
  <c r="AI22" i="2"/>
  <c r="AJ22" i="2"/>
  <c r="AK22" i="2"/>
  <c r="AR22" i="2"/>
  <c r="AS22" i="2"/>
  <c r="AT22" i="2"/>
  <c r="BA22" i="2"/>
  <c r="BB22" i="2"/>
  <c r="BC22" i="2"/>
  <c r="BJ22" i="2"/>
  <c r="BK22" i="2"/>
  <c r="BL22" i="2"/>
  <c r="BM22" i="2"/>
  <c r="Q23" i="2"/>
  <c r="S23" i="2"/>
  <c r="BM23" i="2"/>
  <c r="Q24" i="2"/>
  <c r="S24" i="2"/>
  <c r="BM24" i="2"/>
  <c r="Q25" i="2"/>
  <c r="S25" i="2"/>
  <c r="BM25" i="2"/>
  <c r="Q26" i="2"/>
  <c r="R26" i="2"/>
  <c r="S26" i="2"/>
  <c r="Z26" i="2"/>
  <c r="AA26" i="2"/>
  <c r="AB26" i="2"/>
  <c r="AI26" i="2"/>
  <c r="AJ26" i="2"/>
  <c r="AK26" i="2"/>
  <c r="AR26" i="2"/>
  <c r="AS26" i="2"/>
  <c r="AT26" i="2"/>
  <c r="BA26" i="2"/>
  <c r="BB26" i="2"/>
  <c r="BC26" i="2"/>
  <c r="BJ26" i="2"/>
  <c r="BK26" i="2"/>
  <c r="BL26" i="2"/>
  <c r="BM26" i="2"/>
  <c r="Q27" i="2"/>
  <c r="R27" i="2"/>
  <c r="S27" i="2"/>
  <c r="Z27" i="2"/>
  <c r="AA27" i="2"/>
  <c r="AB27" i="2"/>
  <c r="AI27" i="2"/>
  <c r="AJ27" i="2"/>
  <c r="AK27" i="2"/>
  <c r="AR27" i="2"/>
  <c r="AS27" i="2"/>
  <c r="AT27" i="2"/>
  <c r="BA27" i="2"/>
  <c r="BB27" i="2"/>
  <c r="BC27" i="2"/>
  <c r="BJ27" i="2"/>
  <c r="BK27" i="2"/>
  <c r="BL27" i="2"/>
  <c r="BM27" i="2"/>
  <c r="Q28" i="2"/>
  <c r="R28" i="2"/>
  <c r="S28" i="2"/>
  <c r="Z28" i="2"/>
  <c r="AA28" i="2"/>
  <c r="AB28" i="2"/>
  <c r="AI28" i="2"/>
  <c r="AJ28" i="2"/>
  <c r="AK28" i="2"/>
  <c r="AR28" i="2"/>
  <c r="AS28" i="2"/>
  <c r="AT28" i="2"/>
  <c r="BA28" i="2"/>
  <c r="BB28" i="2"/>
  <c r="BC28" i="2"/>
  <c r="BJ28" i="2"/>
  <c r="BK28" i="2"/>
  <c r="BL28" i="2"/>
  <c r="BM28" i="2"/>
  <c r="Q29" i="2"/>
  <c r="R29" i="2"/>
  <c r="S29" i="2"/>
  <c r="Z29" i="2"/>
  <c r="AA29" i="2"/>
  <c r="AB29" i="2"/>
  <c r="AI29" i="2"/>
  <c r="AJ29" i="2"/>
  <c r="AK29" i="2"/>
  <c r="AR29" i="2"/>
  <c r="AS29" i="2"/>
  <c r="AT29" i="2"/>
  <c r="BA29" i="2"/>
  <c r="BB29" i="2"/>
  <c r="BC29" i="2"/>
  <c r="BJ29" i="2"/>
  <c r="BK29" i="2"/>
  <c r="BL29" i="2"/>
  <c r="BM29" i="2"/>
  <c r="Q30" i="2"/>
  <c r="S30" i="2"/>
  <c r="BM30" i="2"/>
  <c r="Q31" i="2"/>
  <c r="R31" i="2"/>
  <c r="S31" i="2"/>
  <c r="Z31" i="2"/>
  <c r="AA31" i="2"/>
  <c r="AB31" i="2"/>
  <c r="AI31" i="2"/>
  <c r="AJ31" i="2"/>
  <c r="AK31" i="2"/>
  <c r="AR31" i="2"/>
  <c r="AS31" i="2"/>
  <c r="AT31" i="2"/>
  <c r="BA31" i="2"/>
  <c r="BB31" i="2"/>
  <c r="BC31" i="2"/>
  <c r="BJ31" i="2"/>
  <c r="BK31" i="2"/>
  <c r="BL31" i="2"/>
  <c r="BM31" i="2"/>
  <c r="Q32" i="2"/>
  <c r="S32" i="2"/>
  <c r="BM32" i="2"/>
  <c r="Q33" i="2"/>
  <c r="R33" i="2"/>
  <c r="S33" i="2"/>
  <c r="Z33" i="2"/>
  <c r="AA33" i="2"/>
  <c r="AB33" i="2"/>
  <c r="AI33" i="2"/>
  <c r="AJ33" i="2"/>
  <c r="AK33" i="2"/>
  <c r="AR33" i="2"/>
  <c r="AS33" i="2"/>
  <c r="AT33" i="2"/>
  <c r="BA33" i="2"/>
  <c r="BB33" i="2"/>
  <c r="BC33" i="2"/>
  <c r="BJ33" i="2"/>
  <c r="BK33" i="2"/>
  <c r="BL33" i="2"/>
  <c r="BM33" i="2"/>
  <c r="Q34" i="2"/>
  <c r="S34" i="2"/>
  <c r="BM34" i="2"/>
  <c r="Q35" i="2"/>
  <c r="R35" i="2"/>
  <c r="S35" i="2"/>
  <c r="Z35" i="2"/>
  <c r="AA35" i="2"/>
  <c r="AB35" i="2"/>
  <c r="AI35" i="2"/>
  <c r="AJ35" i="2"/>
  <c r="AK35" i="2"/>
  <c r="AR35" i="2"/>
  <c r="AS35" i="2"/>
  <c r="AT35" i="2"/>
  <c r="BA35" i="2"/>
  <c r="BB35" i="2"/>
  <c r="BC35" i="2"/>
  <c r="BJ35" i="2"/>
  <c r="BK35" i="2"/>
  <c r="BL35" i="2"/>
  <c r="BM35" i="2"/>
  <c r="Q36" i="2"/>
  <c r="R36" i="2"/>
  <c r="S36" i="2"/>
  <c r="Z36" i="2"/>
  <c r="AA36" i="2"/>
  <c r="AB36" i="2"/>
  <c r="AI36" i="2"/>
  <c r="AJ36" i="2"/>
  <c r="AK36" i="2"/>
  <c r="AR36" i="2"/>
  <c r="AS36" i="2"/>
  <c r="AT36" i="2"/>
  <c r="BA36" i="2"/>
  <c r="BB36" i="2"/>
  <c r="BC36" i="2"/>
  <c r="BJ36" i="2"/>
  <c r="BK36" i="2"/>
  <c r="BL36" i="2"/>
  <c r="BM36" i="2"/>
  <c r="Q37" i="2"/>
  <c r="R37" i="2"/>
  <c r="S37" i="2"/>
  <c r="Z37" i="2"/>
  <c r="AA37" i="2"/>
  <c r="AB37" i="2"/>
  <c r="AI37" i="2"/>
  <c r="AJ37" i="2"/>
  <c r="AK37" i="2"/>
  <c r="AR37" i="2"/>
  <c r="AS37" i="2"/>
  <c r="AT37" i="2"/>
  <c r="BA37" i="2"/>
  <c r="BB37" i="2"/>
  <c r="BC37" i="2"/>
  <c r="BJ37" i="2"/>
  <c r="BK37" i="2"/>
  <c r="BL37" i="2"/>
  <c r="BM37" i="2"/>
  <c r="Q38" i="2"/>
  <c r="R38" i="2"/>
  <c r="S38" i="2"/>
  <c r="Z38" i="2"/>
  <c r="AB38" i="2"/>
  <c r="BM38" i="2"/>
  <c r="Q39" i="2"/>
  <c r="R39" i="2"/>
  <c r="S39" i="2"/>
  <c r="Z39" i="2"/>
  <c r="AA39" i="2"/>
  <c r="AB39" i="2"/>
  <c r="AI39" i="2"/>
  <c r="AJ39" i="2"/>
  <c r="AK39" i="2"/>
  <c r="AR39" i="2"/>
  <c r="AS39" i="2"/>
  <c r="AT39" i="2"/>
  <c r="BA39" i="2"/>
  <c r="BB39" i="2"/>
  <c r="BC39" i="2"/>
  <c r="BJ39" i="2"/>
  <c r="BK39" i="2"/>
  <c r="BL39" i="2"/>
  <c r="BM39" i="2"/>
  <c r="Q40" i="2"/>
  <c r="S40" i="2"/>
  <c r="BM40" i="2"/>
  <c r="Q41" i="2"/>
  <c r="S41" i="2"/>
  <c r="BM41" i="2"/>
  <c r="Q42" i="2"/>
  <c r="R42" i="2"/>
  <c r="S42" i="2"/>
  <c r="Z42" i="2"/>
  <c r="AA42" i="2"/>
  <c r="AB42" i="2"/>
  <c r="AI42" i="2"/>
  <c r="AJ42" i="2"/>
  <c r="AK42" i="2"/>
  <c r="AR42" i="2"/>
  <c r="AS42" i="2"/>
  <c r="AT42" i="2"/>
  <c r="BA42" i="2"/>
  <c r="BB42" i="2"/>
  <c r="BC42" i="2"/>
  <c r="BJ42" i="2"/>
  <c r="BK42" i="2"/>
  <c r="BL42" i="2"/>
  <c r="BM42" i="2"/>
  <c r="Q43" i="2"/>
  <c r="R43" i="2"/>
  <c r="S43" i="2"/>
  <c r="Z43" i="2"/>
  <c r="AA43" i="2"/>
  <c r="AB43" i="2"/>
  <c r="AI43" i="2"/>
  <c r="AJ43" i="2"/>
  <c r="AK43" i="2"/>
  <c r="AR43" i="2"/>
  <c r="AS43" i="2"/>
  <c r="AT43" i="2"/>
  <c r="BA43" i="2"/>
  <c r="BB43" i="2"/>
  <c r="BC43" i="2"/>
  <c r="BJ43" i="2"/>
  <c r="BK43" i="2"/>
  <c r="BL43" i="2"/>
  <c r="BM43" i="2"/>
  <c r="Q44" i="2"/>
  <c r="R44" i="2"/>
  <c r="S44" i="2"/>
  <c r="Z44" i="2"/>
  <c r="AB44" i="2"/>
  <c r="BM44" i="2"/>
  <c r="Q45" i="2"/>
  <c r="S45" i="2"/>
  <c r="BM45" i="2"/>
  <c r="Q46" i="2"/>
  <c r="R46" i="2"/>
  <c r="S46" i="2"/>
  <c r="Z46" i="2"/>
  <c r="AA46" i="2"/>
  <c r="AB46" i="2"/>
  <c r="AI46" i="2"/>
  <c r="AJ46" i="2"/>
  <c r="AK46" i="2"/>
  <c r="AR46" i="2"/>
  <c r="AS46" i="2"/>
  <c r="AT46" i="2"/>
  <c r="BA46" i="2"/>
  <c r="BB46" i="2"/>
  <c r="BC46" i="2"/>
  <c r="BJ46" i="2"/>
  <c r="BK46" i="2"/>
  <c r="BL46" i="2"/>
  <c r="BM46" i="2"/>
  <c r="Q47" i="2"/>
  <c r="R47" i="2"/>
  <c r="S47" i="2"/>
  <c r="Z47" i="2"/>
  <c r="AA47" i="2"/>
  <c r="AB47" i="2"/>
  <c r="AI47" i="2"/>
  <c r="AJ47" i="2"/>
  <c r="AK47" i="2"/>
  <c r="AR47" i="2"/>
  <c r="AS47" i="2"/>
  <c r="AT47" i="2"/>
  <c r="BA47" i="2"/>
  <c r="BB47" i="2"/>
  <c r="BC47" i="2"/>
  <c r="BJ47" i="2"/>
  <c r="BK47" i="2"/>
  <c r="BL47" i="2"/>
  <c r="BM47" i="2"/>
  <c r="Q48" i="2"/>
  <c r="R48" i="2"/>
  <c r="S48" i="2"/>
  <c r="Z48" i="2"/>
  <c r="AA48" i="2"/>
  <c r="AB48" i="2"/>
  <c r="AI48" i="2"/>
  <c r="AJ48" i="2"/>
  <c r="AK48" i="2"/>
  <c r="AR48" i="2"/>
  <c r="AS48" i="2"/>
  <c r="AT48" i="2"/>
  <c r="BA48" i="2"/>
  <c r="BB48" i="2"/>
  <c r="BC48" i="2"/>
  <c r="BJ48" i="2"/>
  <c r="BK48" i="2"/>
  <c r="BL48" i="2"/>
  <c r="BM48" i="2"/>
  <c r="Q49" i="2"/>
  <c r="R49" i="2"/>
  <c r="S49" i="2"/>
  <c r="Z49" i="2"/>
  <c r="AA49" i="2"/>
  <c r="AB49" i="2"/>
  <c r="AI49" i="2"/>
  <c r="AJ49" i="2"/>
  <c r="AK49" i="2"/>
  <c r="AR49" i="2"/>
  <c r="AS49" i="2"/>
  <c r="AT49" i="2"/>
  <c r="BA49" i="2"/>
  <c r="BB49" i="2"/>
  <c r="BC49" i="2"/>
  <c r="BJ49" i="2"/>
  <c r="BK49" i="2"/>
  <c r="BL49" i="2"/>
  <c r="BM49" i="2"/>
  <c r="Q50" i="2"/>
  <c r="R50" i="2"/>
  <c r="S50" i="2"/>
  <c r="Z50" i="2"/>
  <c r="AA50" i="2"/>
  <c r="AB50" i="2"/>
  <c r="AI50" i="2"/>
  <c r="AJ50" i="2"/>
  <c r="AK50" i="2"/>
  <c r="AR50" i="2"/>
  <c r="AS50" i="2"/>
  <c r="AT50" i="2"/>
  <c r="BA50" i="2"/>
  <c r="BB50" i="2"/>
  <c r="BC50" i="2"/>
  <c r="BJ50" i="2"/>
  <c r="BK50" i="2"/>
  <c r="BL50" i="2"/>
  <c r="BM50" i="2"/>
  <c r="BS5" i="2"/>
  <c r="BS6" i="2"/>
  <c r="BS7" i="2"/>
  <c r="BS4" i="2"/>
  <c r="BT7" i="2"/>
  <c r="F8" i="4"/>
  <c r="E8" i="4"/>
  <c r="E7" i="4"/>
  <c r="D8" i="4"/>
  <c r="D7" i="4"/>
  <c r="B6" i="4"/>
  <c r="B12" i="4"/>
  <c r="BR3" i="1"/>
  <c r="B13" i="4"/>
  <c r="Q3" i="1"/>
  <c r="R3" i="1"/>
  <c r="S3" i="1"/>
  <c r="Z3" i="1"/>
  <c r="AA3" i="1"/>
  <c r="AB3" i="1"/>
  <c r="AI3" i="1"/>
  <c r="AJ3" i="1"/>
  <c r="AK3" i="1"/>
  <c r="AR3" i="1"/>
  <c r="AS3" i="1"/>
  <c r="AT3" i="1"/>
  <c r="BA3" i="1"/>
  <c r="BB3" i="1"/>
  <c r="BC3" i="1"/>
  <c r="BJ3" i="1"/>
  <c r="BK3" i="1"/>
  <c r="BL3" i="1"/>
  <c r="BM3" i="1"/>
  <c r="Q4" i="1"/>
  <c r="R4" i="1"/>
  <c r="S4" i="1"/>
  <c r="Z4" i="1"/>
  <c r="AA4" i="1"/>
  <c r="AB4" i="1"/>
  <c r="AI4" i="1"/>
  <c r="AJ4" i="1"/>
  <c r="AK4" i="1"/>
  <c r="AR4" i="1"/>
  <c r="AS4" i="1"/>
  <c r="AT4" i="1"/>
  <c r="BA4" i="1"/>
  <c r="BB4" i="1"/>
  <c r="BC4" i="1"/>
  <c r="BJ4" i="1"/>
  <c r="BK4" i="1"/>
  <c r="BL4" i="1"/>
  <c r="BM4" i="1"/>
  <c r="Q5" i="1"/>
  <c r="R5" i="1"/>
  <c r="S5" i="1"/>
  <c r="Z5" i="1"/>
  <c r="AA5" i="1"/>
  <c r="AB5" i="1"/>
  <c r="AI5" i="1"/>
  <c r="AJ5" i="1"/>
  <c r="AK5" i="1"/>
  <c r="AR5" i="1"/>
  <c r="AS5" i="1"/>
  <c r="AT5" i="1"/>
  <c r="BA5" i="1"/>
  <c r="BB5" i="1"/>
  <c r="BC5" i="1"/>
  <c r="BM5" i="1"/>
  <c r="Q6" i="1"/>
  <c r="R6" i="1"/>
  <c r="S6" i="1"/>
  <c r="Z6" i="1"/>
  <c r="AA6" i="1"/>
  <c r="AB6" i="1"/>
  <c r="AI6" i="1"/>
  <c r="AJ6" i="1"/>
  <c r="AK6" i="1"/>
  <c r="AR6" i="1"/>
  <c r="AS6" i="1"/>
  <c r="AT6" i="1"/>
  <c r="BA6" i="1"/>
  <c r="BB6" i="1"/>
  <c r="BC6" i="1"/>
  <c r="BJ6" i="1"/>
  <c r="BK6" i="1"/>
  <c r="BL6" i="1"/>
  <c r="BM6" i="1"/>
  <c r="Q7" i="1"/>
  <c r="R7" i="1"/>
  <c r="S7" i="1"/>
  <c r="Z7" i="1"/>
  <c r="AA7" i="1"/>
  <c r="AB7" i="1"/>
  <c r="AI7" i="1"/>
  <c r="AJ7" i="1"/>
  <c r="AK7" i="1"/>
  <c r="AR7" i="1"/>
  <c r="AS7" i="1"/>
  <c r="AT7" i="1"/>
  <c r="BA7" i="1"/>
  <c r="BB7" i="1"/>
  <c r="BC7" i="1"/>
  <c r="BJ7" i="1"/>
  <c r="BK7" i="1"/>
  <c r="BL7" i="1"/>
  <c r="BM7" i="1"/>
  <c r="Q8" i="1"/>
  <c r="R8" i="1"/>
  <c r="S8" i="1"/>
  <c r="Z8" i="1"/>
  <c r="AA8" i="1"/>
  <c r="AB8" i="1"/>
  <c r="AI8" i="1"/>
  <c r="AK8" i="1"/>
  <c r="BM8" i="1"/>
  <c r="Q9" i="1"/>
  <c r="R9" i="1"/>
  <c r="S9" i="1"/>
  <c r="Z9" i="1"/>
  <c r="AA9" i="1"/>
  <c r="AB9" i="1"/>
  <c r="AI9" i="1"/>
  <c r="AJ9" i="1"/>
  <c r="AK9" i="1"/>
  <c r="AR9" i="1"/>
  <c r="AS9" i="1"/>
  <c r="AT9" i="1"/>
  <c r="BA9" i="1"/>
  <c r="BB9" i="1"/>
  <c r="BC9" i="1"/>
  <c r="BJ9" i="1"/>
  <c r="BK9" i="1"/>
  <c r="BL9" i="1"/>
  <c r="BM9" i="1"/>
  <c r="Q10" i="1"/>
  <c r="R10" i="1"/>
  <c r="S10" i="1"/>
  <c r="Z10" i="1"/>
  <c r="AA10" i="1"/>
  <c r="AB10" i="1"/>
  <c r="AI10" i="1"/>
  <c r="AJ10" i="1"/>
  <c r="AK10" i="1"/>
  <c r="AR10" i="1"/>
  <c r="AS10" i="1"/>
  <c r="AT10" i="1"/>
  <c r="BA10" i="1"/>
  <c r="BB10" i="1"/>
  <c r="BC10" i="1"/>
  <c r="BJ10" i="1"/>
  <c r="BK10" i="1"/>
  <c r="BL10" i="1"/>
  <c r="BM10" i="1"/>
  <c r="Q11" i="1"/>
  <c r="R11" i="1"/>
  <c r="S11" i="1"/>
  <c r="Z11" i="1"/>
  <c r="AA11" i="1"/>
  <c r="AB11" i="1"/>
  <c r="AI11" i="1"/>
  <c r="AJ11" i="1"/>
  <c r="AK11" i="1"/>
  <c r="AR11" i="1"/>
  <c r="AS11" i="1"/>
  <c r="AT11" i="1"/>
  <c r="BA11" i="1"/>
  <c r="BB11" i="1"/>
  <c r="BC11" i="1"/>
  <c r="BJ11" i="1"/>
  <c r="BK11" i="1"/>
  <c r="BL11" i="1"/>
  <c r="BM11" i="1"/>
  <c r="Q12" i="1"/>
  <c r="R12" i="1"/>
  <c r="S12" i="1"/>
  <c r="Z12" i="1"/>
  <c r="AA12" i="1"/>
  <c r="AB12" i="1"/>
  <c r="AI12" i="1"/>
  <c r="AJ12" i="1"/>
  <c r="AK12" i="1"/>
  <c r="AR12" i="1"/>
  <c r="AS12" i="1"/>
  <c r="AT12" i="1"/>
  <c r="BA12" i="1"/>
  <c r="BB12" i="1"/>
  <c r="BC12" i="1"/>
  <c r="BJ12" i="1"/>
  <c r="BK12" i="1"/>
  <c r="BL12" i="1"/>
  <c r="BM12" i="1"/>
  <c r="Q13" i="1"/>
  <c r="R13" i="1"/>
  <c r="S13" i="1"/>
  <c r="Z13" i="1"/>
  <c r="AA13" i="1"/>
  <c r="AB13" i="1"/>
  <c r="AI13" i="1"/>
  <c r="AJ13" i="1"/>
  <c r="AK13" i="1"/>
  <c r="AR13" i="1"/>
  <c r="AS13" i="1"/>
  <c r="AT13" i="1"/>
  <c r="BA13" i="1"/>
  <c r="BB13" i="1"/>
  <c r="BC13" i="1"/>
  <c r="BJ13" i="1"/>
  <c r="BK13" i="1"/>
  <c r="BL13" i="1"/>
  <c r="BM13" i="1"/>
  <c r="Q14" i="1"/>
  <c r="R14" i="1"/>
  <c r="S14" i="1"/>
  <c r="Z14" i="1"/>
  <c r="AA14" i="1"/>
  <c r="AB14" i="1"/>
  <c r="AI14" i="1"/>
  <c r="AJ14" i="1"/>
  <c r="AK14" i="1"/>
  <c r="AR14" i="1"/>
  <c r="AS14" i="1"/>
  <c r="AT14" i="1"/>
  <c r="BA14" i="1"/>
  <c r="BB14" i="1"/>
  <c r="BC14" i="1"/>
  <c r="BJ14" i="1"/>
  <c r="BK14" i="1"/>
  <c r="BL14" i="1"/>
  <c r="BM14" i="1"/>
  <c r="Q15" i="1"/>
  <c r="R15" i="1"/>
  <c r="S15" i="1"/>
  <c r="Z15" i="1"/>
  <c r="AA15" i="1"/>
  <c r="AB15" i="1"/>
  <c r="AI15" i="1"/>
  <c r="AJ15" i="1"/>
  <c r="AK15" i="1"/>
  <c r="AR15" i="1"/>
  <c r="AS15" i="1"/>
  <c r="AT15" i="1"/>
  <c r="BA15" i="1"/>
  <c r="BB15" i="1"/>
  <c r="BC15" i="1"/>
  <c r="BJ15" i="1"/>
  <c r="BK15" i="1"/>
  <c r="BL15" i="1"/>
  <c r="BM15" i="1"/>
  <c r="Q16" i="1"/>
  <c r="R16" i="1"/>
  <c r="S16" i="1"/>
  <c r="Z16" i="1"/>
  <c r="AA16" i="1"/>
  <c r="AB16" i="1"/>
  <c r="AI16" i="1"/>
  <c r="AJ16" i="1"/>
  <c r="AK16" i="1"/>
  <c r="AR16" i="1"/>
  <c r="AS16" i="1"/>
  <c r="AT16" i="1"/>
  <c r="BA16" i="1"/>
  <c r="BB16" i="1"/>
  <c r="BC16" i="1"/>
  <c r="BJ16" i="1"/>
  <c r="BK16" i="1"/>
  <c r="BL16" i="1"/>
  <c r="BM16" i="1"/>
  <c r="Q17" i="1"/>
  <c r="R17" i="1"/>
  <c r="S17" i="1"/>
  <c r="Z17" i="1"/>
  <c r="AA17" i="1"/>
  <c r="AB17" i="1"/>
  <c r="AI17" i="1"/>
  <c r="AJ17" i="1"/>
  <c r="AK17" i="1"/>
  <c r="AR17" i="1"/>
  <c r="AS17" i="1"/>
  <c r="AT17" i="1"/>
  <c r="BA17" i="1"/>
  <c r="BB17" i="1"/>
  <c r="BC17" i="1"/>
  <c r="BJ17" i="1"/>
  <c r="BK17" i="1"/>
  <c r="BL17" i="1"/>
  <c r="BM17" i="1"/>
  <c r="Q18" i="1"/>
  <c r="R18" i="1"/>
  <c r="S18" i="1"/>
  <c r="Z18" i="1"/>
  <c r="AA18" i="1"/>
  <c r="AB18" i="1"/>
  <c r="AI18" i="1"/>
  <c r="AJ18" i="1"/>
  <c r="AK18" i="1"/>
  <c r="AR18" i="1"/>
  <c r="AS18" i="1"/>
  <c r="AT18" i="1"/>
  <c r="BA18" i="1"/>
  <c r="BB18" i="1"/>
  <c r="BC18" i="1"/>
  <c r="BJ18" i="1"/>
  <c r="BK18" i="1"/>
  <c r="BL18" i="1"/>
  <c r="BM18" i="1"/>
  <c r="Q19" i="1"/>
  <c r="R19" i="1"/>
  <c r="S19" i="1"/>
  <c r="Z19" i="1"/>
  <c r="AA19" i="1"/>
  <c r="AB19" i="1"/>
  <c r="AI19" i="1"/>
  <c r="AJ19" i="1"/>
  <c r="AK19" i="1"/>
  <c r="AR19" i="1"/>
  <c r="AS19" i="1"/>
  <c r="AT19" i="1"/>
  <c r="BA19" i="1"/>
  <c r="BB19" i="1"/>
  <c r="BC19" i="1"/>
  <c r="BJ19" i="1"/>
  <c r="BK19" i="1"/>
  <c r="BL19" i="1"/>
  <c r="BM19" i="1"/>
  <c r="Q20" i="1"/>
  <c r="R20" i="1"/>
  <c r="S20" i="1"/>
  <c r="Z20" i="1"/>
  <c r="AA20" i="1"/>
  <c r="AB20" i="1"/>
  <c r="AI20" i="1"/>
  <c r="AJ20" i="1"/>
  <c r="AK20" i="1"/>
  <c r="AR20" i="1"/>
  <c r="AS20" i="1"/>
  <c r="AT20" i="1"/>
  <c r="BA20" i="1"/>
  <c r="BB20" i="1"/>
  <c r="BC20" i="1"/>
  <c r="BJ20" i="1"/>
  <c r="BK20" i="1"/>
  <c r="BL20" i="1"/>
  <c r="BM20" i="1"/>
  <c r="Q21" i="1"/>
  <c r="R21" i="1"/>
  <c r="S21" i="1"/>
  <c r="Z21" i="1"/>
  <c r="AA21" i="1"/>
  <c r="AB21" i="1"/>
  <c r="AI21" i="1"/>
  <c r="AJ21" i="1"/>
  <c r="AK21" i="1"/>
  <c r="AR21" i="1"/>
  <c r="AS21" i="1"/>
  <c r="AT21" i="1"/>
  <c r="BA21" i="1"/>
  <c r="BB21" i="1"/>
  <c r="BC21" i="1"/>
  <c r="BJ21" i="1"/>
  <c r="BK21" i="1"/>
  <c r="BL21" i="1"/>
  <c r="BM21" i="1"/>
  <c r="Q22" i="1"/>
  <c r="R22" i="1"/>
  <c r="S22" i="1"/>
  <c r="Z22" i="1"/>
  <c r="AA22" i="1"/>
  <c r="AB22" i="1"/>
  <c r="AI22" i="1"/>
  <c r="AJ22" i="1"/>
  <c r="AK22" i="1"/>
  <c r="AR22" i="1"/>
  <c r="AS22" i="1"/>
  <c r="AT22" i="1"/>
  <c r="BA22" i="1"/>
  <c r="BB22" i="1"/>
  <c r="BC22" i="1"/>
  <c r="BJ22" i="1"/>
  <c r="BK22" i="1"/>
  <c r="BL22" i="1"/>
  <c r="BM22" i="1"/>
  <c r="Q23" i="1"/>
  <c r="R23" i="1"/>
  <c r="S23" i="1"/>
  <c r="Z23" i="1"/>
  <c r="AA23" i="1"/>
  <c r="AB23" i="1"/>
  <c r="AI23" i="1"/>
  <c r="AJ23" i="1"/>
  <c r="AK23" i="1"/>
  <c r="AR23" i="1"/>
  <c r="AS23" i="1"/>
  <c r="AT23" i="1"/>
  <c r="BA23" i="1"/>
  <c r="BB23" i="1"/>
  <c r="BC23" i="1"/>
  <c r="BJ23" i="1"/>
  <c r="BK23" i="1"/>
  <c r="BL23" i="1"/>
  <c r="BM23" i="1"/>
  <c r="Q24" i="1"/>
  <c r="R24" i="1"/>
  <c r="S24" i="1"/>
  <c r="Z24" i="1"/>
  <c r="AA24" i="1"/>
  <c r="AB24" i="1"/>
  <c r="AI24" i="1"/>
  <c r="AJ24" i="1"/>
  <c r="AK24" i="1"/>
  <c r="AR24" i="1"/>
  <c r="AS24" i="1"/>
  <c r="AT24" i="1"/>
  <c r="BA24" i="1"/>
  <c r="BB24" i="1"/>
  <c r="BC24" i="1"/>
  <c r="BJ24" i="1"/>
  <c r="BK24" i="1"/>
  <c r="BL24" i="1"/>
  <c r="BM24" i="1"/>
  <c r="Q25" i="1"/>
  <c r="R25" i="1"/>
  <c r="S25" i="1"/>
  <c r="Z25" i="1"/>
  <c r="AA25" i="1"/>
  <c r="AB25" i="1"/>
  <c r="AI25" i="1"/>
  <c r="AJ25" i="1"/>
  <c r="AK25" i="1"/>
  <c r="AR25" i="1"/>
  <c r="AS25" i="1"/>
  <c r="AT25" i="1"/>
  <c r="BA25" i="1"/>
  <c r="BB25" i="1"/>
  <c r="BC25" i="1"/>
  <c r="BJ25" i="1"/>
  <c r="BK25" i="1"/>
  <c r="BL25" i="1"/>
  <c r="BM25" i="1"/>
  <c r="Q26" i="1"/>
  <c r="R26" i="1"/>
  <c r="S26" i="1"/>
  <c r="Z26" i="1"/>
  <c r="AA26" i="1"/>
  <c r="AB26" i="1"/>
  <c r="AI26" i="1"/>
  <c r="AJ26" i="1"/>
  <c r="AK26" i="1"/>
  <c r="AR26" i="1"/>
  <c r="AS26" i="1"/>
  <c r="AT26" i="1"/>
  <c r="BA26" i="1"/>
  <c r="BB26" i="1"/>
  <c r="BC26" i="1"/>
  <c r="BJ26" i="1"/>
  <c r="BK26" i="1"/>
  <c r="BL26" i="1"/>
  <c r="BM26" i="1"/>
  <c r="Q27" i="1"/>
  <c r="R27" i="1"/>
  <c r="S27" i="1"/>
  <c r="Z27" i="1"/>
  <c r="AA27" i="1"/>
  <c r="AB27" i="1"/>
  <c r="AI27" i="1"/>
  <c r="AJ27" i="1"/>
  <c r="AK27" i="1"/>
  <c r="AR27" i="1"/>
  <c r="AS27" i="1"/>
  <c r="AT27" i="1"/>
  <c r="BA27" i="1"/>
  <c r="BB27" i="1"/>
  <c r="BC27" i="1"/>
  <c r="BJ27" i="1"/>
  <c r="BK27" i="1"/>
  <c r="BL27" i="1"/>
  <c r="BM27" i="1"/>
  <c r="Q28" i="1"/>
  <c r="R28" i="1"/>
  <c r="S28" i="1"/>
  <c r="Z28" i="1"/>
  <c r="AA28" i="1"/>
  <c r="AB28" i="1"/>
  <c r="AI28" i="1"/>
  <c r="AJ28" i="1"/>
  <c r="AK28" i="1"/>
  <c r="AR28" i="1"/>
  <c r="AS28" i="1"/>
  <c r="AT28" i="1"/>
  <c r="BA28" i="1"/>
  <c r="BB28" i="1"/>
  <c r="BC28" i="1"/>
  <c r="BJ28" i="1"/>
  <c r="BK28" i="1"/>
  <c r="BL28" i="1"/>
  <c r="BM28" i="1"/>
  <c r="Q29" i="1"/>
  <c r="R29" i="1"/>
  <c r="S29" i="1"/>
  <c r="Z29" i="1"/>
  <c r="AA29" i="1"/>
  <c r="AB29" i="1"/>
  <c r="AI29" i="1"/>
  <c r="AJ29" i="1"/>
  <c r="AK29" i="1"/>
  <c r="AR29" i="1"/>
  <c r="AS29" i="1"/>
  <c r="AT29" i="1"/>
  <c r="BA29" i="1"/>
  <c r="BB29" i="1"/>
  <c r="BC29" i="1"/>
  <c r="BJ29" i="1"/>
  <c r="BK29" i="1"/>
  <c r="BL29" i="1"/>
  <c r="BM29" i="1"/>
  <c r="Q30" i="1"/>
  <c r="R30" i="1"/>
  <c r="S30" i="1"/>
  <c r="Z30" i="1"/>
  <c r="AA30" i="1"/>
  <c r="AB30" i="1"/>
  <c r="AI30" i="1"/>
  <c r="AJ30" i="1"/>
  <c r="AK30" i="1"/>
  <c r="AR30" i="1"/>
  <c r="AS30" i="1"/>
  <c r="AT30" i="1"/>
  <c r="BA30" i="1"/>
  <c r="BB30" i="1"/>
  <c r="BC30" i="1"/>
  <c r="BJ30" i="1"/>
  <c r="BL30" i="1"/>
  <c r="BM30" i="1"/>
  <c r="Q31" i="1"/>
  <c r="R31" i="1"/>
  <c r="S31" i="1"/>
  <c r="Z31" i="1"/>
  <c r="AA31" i="1"/>
  <c r="AB31" i="1"/>
  <c r="AI31" i="1"/>
  <c r="AJ31" i="1"/>
  <c r="AK31" i="1"/>
  <c r="AR31" i="1"/>
  <c r="AS31" i="1"/>
  <c r="AT31" i="1"/>
  <c r="BA31" i="1"/>
  <c r="BB31" i="1"/>
  <c r="BC31" i="1"/>
  <c r="BJ31" i="1"/>
  <c r="BK31" i="1"/>
  <c r="BL31" i="1"/>
  <c r="BM31" i="1"/>
  <c r="Q32" i="1"/>
  <c r="R32" i="1"/>
  <c r="S32" i="1"/>
  <c r="Z32" i="1"/>
  <c r="AA32" i="1"/>
  <c r="AB32" i="1"/>
  <c r="AI32" i="1"/>
  <c r="AJ32" i="1"/>
  <c r="AK32" i="1"/>
  <c r="AR32" i="1"/>
  <c r="AS32" i="1"/>
  <c r="AT32" i="1"/>
  <c r="BA32" i="1"/>
  <c r="BB32" i="1"/>
  <c r="BC32" i="1"/>
  <c r="BJ32" i="1"/>
  <c r="BK32" i="1"/>
  <c r="BL32" i="1"/>
  <c r="BM32" i="1"/>
  <c r="Q33" i="1"/>
  <c r="R33" i="1"/>
  <c r="S33" i="1"/>
  <c r="Z33" i="1"/>
  <c r="AA33" i="1"/>
  <c r="AB33" i="1"/>
  <c r="AI33" i="1"/>
  <c r="AJ33" i="1"/>
  <c r="AK33" i="1"/>
  <c r="AR33" i="1"/>
  <c r="AS33" i="1"/>
  <c r="AT33" i="1"/>
  <c r="BA33" i="1"/>
  <c r="BB33" i="1"/>
  <c r="BC33" i="1"/>
  <c r="BJ33" i="1"/>
  <c r="BL33" i="1"/>
  <c r="BM33" i="1"/>
  <c r="Q34" i="1"/>
  <c r="R34" i="1"/>
  <c r="S34" i="1"/>
  <c r="Z34" i="1"/>
  <c r="AA34" i="1"/>
  <c r="AB34" i="1"/>
  <c r="AI34" i="1"/>
  <c r="AJ34" i="1"/>
  <c r="AK34" i="1"/>
  <c r="AR34" i="1"/>
  <c r="AS34" i="1"/>
  <c r="AT34" i="1"/>
  <c r="BA34" i="1"/>
  <c r="BB34" i="1"/>
  <c r="BC34" i="1"/>
  <c r="BJ34" i="1"/>
  <c r="BL34" i="1"/>
  <c r="BM34" i="1"/>
  <c r="Q35" i="1"/>
  <c r="R35" i="1"/>
  <c r="S35" i="1"/>
  <c r="Z35" i="1"/>
  <c r="AA35" i="1"/>
  <c r="AB35" i="1"/>
  <c r="AI35" i="1"/>
  <c r="AJ35" i="1"/>
  <c r="AK35" i="1"/>
  <c r="AR35" i="1"/>
  <c r="AS35" i="1"/>
  <c r="AT35" i="1"/>
  <c r="BA35" i="1"/>
  <c r="BB35" i="1"/>
  <c r="BC35" i="1"/>
  <c r="BJ35" i="1"/>
  <c r="BK35" i="1"/>
  <c r="BL35" i="1"/>
  <c r="BM35" i="1"/>
  <c r="Q36" i="1"/>
  <c r="R36" i="1"/>
  <c r="S36" i="1"/>
  <c r="Z36" i="1"/>
  <c r="AA36" i="1"/>
  <c r="AB36" i="1"/>
  <c r="AI36" i="1"/>
  <c r="AJ36" i="1"/>
  <c r="AK36" i="1"/>
  <c r="AR36" i="1"/>
  <c r="AS36" i="1"/>
  <c r="AT36" i="1"/>
  <c r="BA36" i="1"/>
  <c r="BB36" i="1"/>
  <c r="BC36" i="1"/>
  <c r="BJ36" i="1"/>
  <c r="BK36" i="1"/>
  <c r="BL36" i="1"/>
  <c r="BM36" i="1"/>
  <c r="Q37" i="1"/>
  <c r="R37" i="1"/>
  <c r="S37" i="1"/>
  <c r="Z37" i="1"/>
  <c r="AA37" i="1"/>
  <c r="AB37" i="1"/>
  <c r="AI37" i="1"/>
  <c r="AJ37" i="1"/>
  <c r="AK37" i="1"/>
  <c r="AR37" i="1"/>
  <c r="AS37" i="1"/>
  <c r="AT37" i="1"/>
  <c r="BA37" i="1"/>
  <c r="BB37" i="1"/>
  <c r="BC37" i="1"/>
  <c r="BJ37" i="1"/>
  <c r="BK37" i="1"/>
  <c r="BL37" i="1"/>
  <c r="BM37" i="1"/>
  <c r="Q38" i="1"/>
  <c r="R38" i="1"/>
  <c r="S38" i="1"/>
  <c r="Z38" i="1"/>
  <c r="AA38" i="1"/>
  <c r="AB38" i="1"/>
  <c r="AI38" i="1"/>
  <c r="AJ38" i="1"/>
  <c r="AK38" i="1"/>
  <c r="AR38" i="1"/>
  <c r="AS38" i="1"/>
  <c r="AT38" i="1"/>
  <c r="BA38" i="1"/>
  <c r="BB38" i="1"/>
  <c r="BC38" i="1"/>
  <c r="BJ38" i="1"/>
  <c r="BK38" i="1"/>
  <c r="BL38" i="1"/>
  <c r="BM38" i="1"/>
  <c r="Q39" i="1"/>
  <c r="R39" i="1"/>
  <c r="S39" i="1"/>
  <c r="Z39" i="1"/>
  <c r="AA39" i="1"/>
  <c r="AB39" i="1"/>
  <c r="AI39" i="1"/>
  <c r="AK39" i="1"/>
  <c r="BM39" i="1"/>
  <c r="Q40" i="1"/>
  <c r="R40" i="1"/>
  <c r="S40" i="1"/>
  <c r="Z40" i="1"/>
  <c r="AA40" i="1"/>
  <c r="AB40" i="1"/>
  <c r="AI40" i="1"/>
  <c r="AJ40" i="1"/>
  <c r="AK40" i="1"/>
  <c r="AR40" i="1"/>
  <c r="AS40" i="1"/>
  <c r="AT40" i="1"/>
  <c r="BA40" i="1"/>
  <c r="BB40" i="1"/>
  <c r="BC40" i="1"/>
  <c r="BJ40" i="1"/>
  <c r="BK40" i="1"/>
  <c r="BL40" i="1"/>
  <c r="BM40" i="1"/>
  <c r="Q41" i="1"/>
  <c r="R41" i="1"/>
  <c r="S41" i="1"/>
  <c r="Z41" i="1"/>
  <c r="AA41" i="1"/>
  <c r="AB41" i="1"/>
  <c r="AI41" i="1"/>
  <c r="AJ41" i="1"/>
  <c r="AK41" i="1"/>
  <c r="AR41" i="1"/>
  <c r="AS41" i="1"/>
  <c r="AT41" i="1"/>
  <c r="BA41" i="1"/>
  <c r="BB41" i="1"/>
  <c r="BC41" i="1"/>
  <c r="BJ41" i="1"/>
  <c r="BK41" i="1"/>
  <c r="BL41" i="1"/>
  <c r="BM41" i="1"/>
  <c r="Q42" i="1"/>
  <c r="R42" i="1"/>
  <c r="S42" i="1"/>
  <c r="Z42" i="1"/>
  <c r="AA42" i="1"/>
  <c r="AB42" i="1"/>
  <c r="AI42" i="1"/>
  <c r="AJ42" i="1"/>
  <c r="AK42" i="1"/>
  <c r="AR42" i="1"/>
  <c r="AS42" i="1"/>
  <c r="AT42" i="1"/>
  <c r="BA42" i="1"/>
  <c r="BB42" i="1"/>
  <c r="BC42" i="1"/>
  <c r="BJ42" i="1"/>
  <c r="BK42" i="1"/>
  <c r="BL42" i="1"/>
  <c r="BM42" i="1"/>
  <c r="Q43" i="1"/>
  <c r="R43" i="1"/>
  <c r="S43" i="1"/>
  <c r="Z43" i="1"/>
  <c r="AA43" i="1"/>
  <c r="AB43" i="1"/>
  <c r="AI43" i="1"/>
  <c r="AJ43" i="1"/>
  <c r="AK43" i="1"/>
  <c r="AR43" i="1"/>
  <c r="AS43" i="1"/>
  <c r="AT43" i="1"/>
  <c r="BA43" i="1"/>
  <c r="BB43" i="1"/>
  <c r="BC43" i="1"/>
  <c r="BJ43" i="1"/>
  <c r="BK43" i="1"/>
  <c r="BL43" i="1"/>
  <c r="BM43" i="1"/>
  <c r="Q44" i="1"/>
  <c r="R44" i="1"/>
  <c r="S44" i="1"/>
  <c r="Z44" i="1"/>
  <c r="AA44" i="1"/>
  <c r="AB44" i="1"/>
  <c r="AI44" i="1"/>
  <c r="AJ44" i="1"/>
  <c r="AK44" i="1"/>
  <c r="AR44" i="1"/>
  <c r="AS44" i="1"/>
  <c r="AT44" i="1"/>
  <c r="BA44" i="1"/>
  <c r="BB44" i="1"/>
  <c r="BC44" i="1"/>
  <c r="BJ44" i="1"/>
  <c r="BK44" i="1"/>
  <c r="BL44" i="1"/>
  <c r="BM44" i="1"/>
  <c r="Q45" i="1"/>
  <c r="R45" i="1"/>
  <c r="S45" i="1"/>
  <c r="Z45" i="1"/>
  <c r="AA45" i="1"/>
  <c r="AB45" i="1"/>
  <c r="AI45" i="1"/>
  <c r="AJ45" i="1"/>
  <c r="AK45" i="1"/>
  <c r="AR45" i="1"/>
  <c r="AS45" i="1"/>
  <c r="AT45" i="1"/>
  <c r="BA45" i="1"/>
  <c r="BB45" i="1"/>
  <c r="BC45" i="1"/>
  <c r="BJ45" i="1"/>
  <c r="BK45" i="1"/>
  <c r="BL45" i="1"/>
  <c r="BM45" i="1"/>
  <c r="Q46" i="1"/>
  <c r="R46" i="1"/>
  <c r="S46" i="1"/>
  <c r="Z46" i="1"/>
  <c r="AA46" i="1"/>
  <c r="AB46" i="1"/>
  <c r="AI46" i="1"/>
  <c r="AJ46" i="1"/>
  <c r="AK46" i="1"/>
  <c r="AR46" i="1"/>
  <c r="AS46" i="1"/>
  <c r="AT46" i="1"/>
  <c r="BA46" i="1"/>
  <c r="BB46" i="1"/>
  <c r="BC46" i="1"/>
  <c r="BJ46" i="1"/>
  <c r="BK46" i="1"/>
  <c r="BL46" i="1"/>
  <c r="BM46" i="1"/>
  <c r="Q47" i="1"/>
  <c r="R47" i="1"/>
  <c r="S47" i="1"/>
  <c r="Z47" i="1"/>
  <c r="AA47" i="1"/>
  <c r="AB47" i="1"/>
  <c r="AI47" i="1"/>
  <c r="AJ47" i="1"/>
  <c r="AK47" i="1"/>
  <c r="AR47" i="1"/>
  <c r="AS47" i="1"/>
  <c r="AT47" i="1"/>
  <c r="BA47" i="1"/>
  <c r="BB47" i="1"/>
  <c r="BC47" i="1"/>
  <c r="BJ47" i="1"/>
  <c r="BK47" i="1"/>
  <c r="BL47" i="1"/>
  <c r="BM47" i="1"/>
  <c r="Q48" i="1"/>
  <c r="R48" i="1"/>
  <c r="S48" i="1"/>
  <c r="Z48" i="1"/>
  <c r="AA48" i="1"/>
  <c r="AB48" i="1"/>
  <c r="AI48" i="1"/>
  <c r="AJ48" i="1"/>
  <c r="AK48" i="1"/>
  <c r="AR48" i="1"/>
  <c r="AS48" i="1"/>
  <c r="AT48" i="1"/>
  <c r="BA48" i="1"/>
  <c r="BB48" i="1"/>
  <c r="BC48" i="1"/>
  <c r="BJ48" i="1"/>
  <c r="BK48" i="1"/>
  <c r="BL48" i="1"/>
  <c r="BM48" i="1"/>
  <c r="Q49" i="1"/>
  <c r="R49" i="1"/>
  <c r="S49" i="1"/>
  <c r="Z49" i="1"/>
  <c r="AA49" i="1"/>
  <c r="AB49" i="1"/>
  <c r="AI49" i="1"/>
  <c r="AJ49" i="1"/>
  <c r="AK49" i="1"/>
  <c r="AR49" i="1"/>
  <c r="AS49" i="1"/>
  <c r="AT49" i="1"/>
  <c r="BA49" i="1"/>
  <c r="BB49" i="1"/>
  <c r="BC49" i="1"/>
  <c r="BJ49" i="1"/>
  <c r="BK49" i="1"/>
  <c r="BL49" i="1"/>
  <c r="BM49" i="1"/>
  <c r="Q50" i="1"/>
  <c r="R50" i="1"/>
  <c r="S50" i="1"/>
  <c r="Z50" i="1"/>
  <c r="AA50" i="1"/>
  <c r="AB50" i="1"/>
  <c r="AI50" i="1"/>
  <c r="AJ50" i="1"/>
  <c r="AK50" i="1"/>
  <c r="AR50" i="1"/>
  <c r="AS50" i="1"/>
  <c r="AT50" i="1"/>
  <c r="BA50" i="1"/>
  <c r="BB50" i="1"/>
  <c r="BC50" i="1"/>
  <c r="BJ50" i="1"/>
  <c r="BK50" i="1"/>
  <c r="BL50" i="1"/>
  <c r="BM50" i="1"/>
  <c r="Q51" i="1"/>
  <c r="R51" i="1"/>
  <c r="S51" i="1"/>
  <c r="Z51" i="1"/>
  <c r="AA51" i="1"/>
  <c r="AB51" i="1"/>
  <c r="AI51" i="1"/>
  <c r="AJ51" i="1"/>
  <c r="AK51" i="1"/>
  <c r="AR51" i="1"/>
  <c r="AS51" i="1"/>
  <c r="AT51" i="1"/>
  <c r="BA51" i="1"/>
  <c r="BB51" i="1"/>
  <c r="BC51" i="1"/>
  <c r="BJ51" i="1"/>
  <c r="BK51" i="1"/>
  <c r="BL51" i="1"/>
  <c r="BM51" i="1"/>
  <c r="Q52" i="1"/>
  <c r="R52" i="1"/>
  <c r="S52" i="1"/>
  <c r="Z52" i="1"/>
  <c r="AA52" i="1"/>
  <c r="AB52" i="1"/>
  <c r="AI52" i="1"/>
  <c r="AJ52" i="1"/>
  <c r="AK52" i="1"/>
  <c r="AR52" i="1"/>
  <c r="AS52" i="1"/>
  <c r="AT52" i="1"/>
  <c r="BA52" i="1"/>
  <c r="BB52" i="1"/>
  <c r="BC52" i="1"/>
  <c r="BJ52" i="1"/>
  <c r="BK52" i="1"/>
  <c r="BL52" i="1"/>
  <c r="BM52" i="1"/>
  <c r="BR4" i="1"/>
  <c r="E13" i="4"/>
  <c r="B14" i="4"/>
  <c r="BR5" i="1"/>
  <c r="E14" i="4"/>
  <c r="B15" i="4"/>
  <c r="BR6" i="1"/>
  <c r="E15" i="4"/>
  <c r="BS6" i="1"/>
  <c r="F15" i="4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M53" i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AH3" i="2"/>
  <c r="AH4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Q3" i="2"/>
  <c r="AQ4" i="2"/>
  <c r="AQ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1" i="2"/>
  <c r="AQ42" i="2"/>
  <c r="AQ43" i="2"/>
  <c r="AQ44" i="2"/>
  <c r="AQ45" i="2"/>
  <c r="AQ46" i="2"/>
  <c r="AQ47" i="2"/>
  <c r="AQ48" i="2"/>
  <c r="AQ49" i="2"/>
  <c r="AQ50" i="2"/>
  <c r="AQ51" i="2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BI3" i="2"/>
  <c r="BI4" i="2"/>
  <c r="BI5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M51" i="2"/>
  <c r="BF50" i="2"/>
  <c r="AW50" i="2"/>
  <c r="AN50" i="2"/>
  <c r="AE50" i="2"/>
  <c r="V50" i="2"/>
  <c r="M50" i="2"/>
  <c r="BF49" i="2"/>
  <c r="AW49" i="2"/>
  <c r="AN49" i="2"/>
  <c r="AE49" i="2"/>
  <c r="V49" i="2"/>
  <c r="M49" i="2"/>
  <c r="BF48" i="2"/>
  <c r="AW48" i="2"/>
  <c r="AN48" i="2"/>
  <c r="AE48" i="2"/>
  <c r="V48" i="2"/>
  <c r="M48" i="2"/>
  <c r="BF47" i="2"/>
  <c r="AW47" i="2"/>
  <c r="AN47" i="2"/>
  <c r="AE47" i="2"/>
  <c r="V47" i="2"/>
  <c r="M47" i="2"/>
  <c r="BF46" i="2"/>
  <c r="AW46" i="2"/>
  <c r="AN46" i="2"/>
  <c r="AE46" i="2"/>
  <c r="V46" i="2"/>
  <c r="M46" i="2"/>
  <c r="BJ45" i="2"/>
  <c r="BK45" i="2"/>
  <c r="BL45" i="2"/>
  <c r="BF45" i="2"/>
  <c r="BA45" i="2"/>
  <c r="BC45" i="2"/>
  <c r="BB45" i="2"/>
  <c r="AW45" i="2"/>
  <c r="AR45" i="2"/>
  <c r="AS45" i="2"/>
  <c r="AT45" i="2"/>
  <c r="AN45" i="2"/>
  <c r="AI45" i="2"/>
  <c r="AK45" i="2"/>
  <c r="AJ45" i="2"/>
  <c r="AE45" i="2"/>
  <c r="Z45" i="2"/>
  <c r="AA45" i="2"/>
  <c r="AB45" i="2"/>
  <c r="V45" i="2"/>
  <c r="R45" i="2"/>
  <c r="M45" i="2"/>
  <c r="BJ44" i="2"/>
  <c r="BL44" i="2"/>
  <c r="BK44" i="2"/>
  <c r="BF44" i="2"/>
  <c r="BA44" i="2"/>
  <c r="BB44" i="2"/>
  <c r="BC44" i="2"/>
  <c r="AW44" i="2"/>
  <c r="AR44" i="2"/>
  <c r="AT44" i="2"/>
  <c r="AS44" i="2"/>
  <c r="AN44" i="2"/>
  <c r="AI44" i="2"/>
  <c r="AJ44" i="2"/>
  <c r="AK44" i="2"/>
  <c r="AE44" i="2"/>
  <c r="AA44" i="2"/>
  <c r="V44" i="2"/>
  <c r="M44" i="2"/>
  <c r="BF43" i="2"/>
  <c r="AW43" i="2"/>
  <c r="AN43" i="2"/>
  <c r="AE43" i="2"/>
  <c r="V43" i="2"/>
  <c r="M43" i="2"/>
  <c r="BF42" i="2"/>
  <c r="AW42" i="2"/>
  <c r="AN42" i="2"/>
  <c r="AE42" i="2"/>
  <c r="V42" i="2"/>
  <c r="M42" i="2"/>
  <c r="BJ41" i="2"/>
  <c r="BK41" i="2"/>
  <c r="BL41" i="2"/>
  <c r="BF41" i="2"/>
  <c r="BA41" i="2"/>
  <c r="BC41" i="2"/>
  <c r="BB41" i="2"/>
  <c r="AW41" i="2"/>
  <c r="AR41" i="2"/>
  <c r="AS41" i="2"/>
  <c r="AT41" i="2"/>
  <c r="AN41" i="2"/>
  <c r="AI41" i="2"/>
  <c r="AK41" i="2"/>
  <c r="AJ41" i="2"/>
  <c r="AE41" i="2"/>
  <c r="Z41" i="2"/>
  <c r="AA41" i="2"/>
  <c r="AB41" i="2"/>
  <c r="V41" i="2"/>
  <c r="R41" i="2"/>
  <c r="M41" i="2"/>
  <c r="BJ40" i="2"/>
  <c r="BL40" i="2"/>
  <c r="BK40" i="2"/>
  <c r="BF40" i="2"/>
  <c r="BA40" i="2"/>
  <c r="BC40" i="2"/>
  <c r="BB40" i="2"/>
  <c r="AW40" i="2"/>
  <c r="AR40" i="2"/>
  <c r="AS40" i="2"/>
  <c r="AT40" i="2"/>
  <c r="AN40" i="2"/>
  <c r="AI40" i="2"/>
  <c r="AK40" i="2"/>
  <c r="AJ40" i="2"/>
  <c r="AE40" i="2"/>
  <c r="Z40" i="2"/>
  <c r="AA40" i="2"/>
  <c r="AB40" i="2"/>
  <c r="V40" i="2"/>
  <c r="R40" i="2"/>
  <c r="M40" i="2"/>
  <c r="BF39" i="2"/>
  <c r="AW39" i="2"/>
  <c r="AN39" i="2"/>
  <c r="AE39" i="2"/>
  <c r="V39" i="2"/>
  <c r="M39" i="2"/>
  <c r="BJ38" i="2"/>
  <c r="BL38" i="2"/>
  <c r="BK38" i="2"/>
  <c r="BF38" i="2"/>
  <c r="BA38" i="2"/>
  <c r="BB38" i="2"/>
  <c r="BC38" i="2"/>
  <c r="AW38" i="2"/>
  <c r="AR38" i="2"/>
  <c r="AT38" i="2"/>
  <c r="AS38" i="2"/>
  <c r="AN38" i="2"/>
  <c r="AI38" i="2"/>
  <c r="AJ38" i="2"/>
  <c r="AK38" i="2"/>
  <c r="AE38" i="2"/>
  <c r="AA38" i="2"/>
  <c r="V38" i="2"/>
  <c r="M38" i="2"/>
  <c r="BF37" i="2"/>
  <c r="AW37" i="2"/>
  <c r="AN37" i="2"/>
  <c r="AE37" i="2"/>
  <c r="V37" i="2"/>
  <c r="M37" i="2"/>
  <c r="BF36" i="2"/>
  <c r="AW36" i="2"/>
  <c r="AN36" i="2"/>
  <c r="AE36" i="2"/>
  <c r="V36" i="2"/>
  <c r="M36" i="2"/>
  <c r="BF35" i="2"/>
  <c r="AW35" i="2"/>
  <c r="AN35" i="2"/>
  <c r="AE35" i="2"/>
  <c r="V35" i="2"/>
  <c r="M35" i="2"/>
  <c r="BJ34" i="2"/>
  <c r="BK34" i="2"/>
  <c r="BL34" i="2"/>
  <c r="BF34" i="2"/>
  <c r="BA34" i="2"/>
  <c r="BC34" i="2"/>
  <c r="BB34" i="2"/>
  <c r="AW34" i="2"/>
  <c r="AR34" i="2"/>
  <c r="AS34" i="2"/>
  <c r="AT34" i="2"/>
  <c r="AN34" i="2"/>
  <c r="AI34" i="2"/>
  <c r="AK34" i="2"/>
  <c r="AJ34" i="2"/>
  <c r="AE34" i="2"/>
  <c r="Z34" i="2"/>
  <c r="AA34" i="2"/>
  <c r="AB34" i="2"/>
  <c r="V34" i="2"/>
  <c r="R34" i="2"/>
  <c r="M34" i="2"/>
  <c r="BF33" i="2"/>
  <c r="AW33" i="2"/>
  <c r="AN33" i="2"/>
  <c r="AE33" i="2"/>
  <c r="V33" i="2"/>
  <c r="M33" i="2"/>
  <c r="BJ32" i="2"/>
  <c r="BK32" i="2"/>
  <c r="BL32" i="2"/>
  <c r="BF32" i="2"/>
  <c r="BA32" i="2"/>
  <c r="BC32" i="2"/>
  <c r="BB32" i="2"/>
  <c r="AW32" i="2"/>
  <c r="AR32" i="2"/>
  <c r="AS32" i="2"/>
  <c r="AT32" i="2"/>
  <c r="AN32" i="2"/>
  <c r="AI32" i="2"/>
  <c r="AK32" i="2"/>
  <c r="AJ32" i="2"/>
  <c r="AE32" i="2"/>
  <c r="Z32" i="2"/>
  <c r="AA32" i="2"/>
  <c r="AB32" i="2"/>
  <c r="V32" i="2"/>
  <c r="R32" i="2"/>
  <c r="M32" i="2"/>
  <c r="BF31" i="2"/>
  <c r="AW31" i="2"/>
  <c r="AN31" i="2"/>
  <c r="AE31" i="2"/>
  <c r="V31" i="2"/>
  <c r="M31" i="2"/>
  <c r="BJ30" i="2"/>
  <c r="BK30" i="2"/>
  <c r="BL30" i="2"/>
  <c r="BF30" i="2"/>
  <c r="BA30" i="2"/>
  <c r="BC30" i="2"/>
  <c r="BB30" i="2"/>
  <c r="AW30" i="2"/>
  <c r="AR30" i="2"/>
  <c r="AS30" i="2"/>
  <c r="AT30" i="2"/>
  <c r="AN30" i="2"/>
  <c r="AI30" i="2"/>
  <c r="AK30" i="2"/>
  <c r="AJ30" i="2"/>
  <c r="AE30" i="2"/>
  <c r="Z30" i="2"/>
  <c r="AA30" i="2"/>
  <c r="AB30" i="2"/>
  <c r="V30" i="2"/>
  <c r="R30" i="2"/>
  <c r="M30" i="2"/>
  <c r="BF29" i="2"/>
  <c r="AW29" i="2"/>
  <c r="AN29" i="2"/>
  <c r="AE29" i="2"/>
  <c r="V29" i="2"/>
  <c r="M29" i="2"/>
  <c r="BF28" i="2"/>
  <c r="AW28" i="2"/>
  <c r="AN28" i="2"/>
  <c r="AE28" i="2"/>
  <c r="V28" i="2"/>
  <c r="M28" i="2"/>
  <c r="BF27" i="2"/>
  <c r="AW27" i="2"/>
  <c r="AN27" i="2"/>
  <c r="AE27" i="2"/>
  <c r="V27" i="2"/>
  <c r="M27" i="2"/>
  <c r="BF26" i="2"/>
  <c r="AW26" i="2"/>
  <c r="AN26" i="2"/>
  <c r="AE26" i="2"/>
  <c r="V26" i="2"/>
  <c r="M26" i="2"/>
  <c r="BJ25" i="2"/>
  <c r="BK25" i="2"/>
  <c r="BL25" i="2"/>
  <c r="BF25" i="2"/>
  <c r="BA25" i="2"/>
  <c r="BC25" i="2"/>
  <c r="BB25" i="2"/>
  <c r="AW25" i="2"/>
  <c r="AR25" i="2"/>
  <c r="AS25" i="2"/>
  <c r="AT25" i="2"/>
  <c r="AN25" i="2"/>
  <c r="AI25" i="2"/>
  <c r="AK25" i="2"/>
  <c r="AJ25" i="2"/>
  <c r="AE25" i="2"/>
  <c r="Z25" i="2"/>
  <c r="AA25" i="2"/>
  <c r="AB25" i="2"/>
  <c r="V25" i="2"/>
  <c r="R25" i="2"/>
  <c r="M25" i="2"/>
  <c r="BJ24" i="2"/>
  <c r="BK24" i="2"/>
  <c r="BL24" i="2"/>
  <c r="BF24" i="2"/>
  <c r="BA24" i="2"/>
  <c r="BC24" i="2"/>
  <c r="BB24" i="2"/>
  <c r="AW24" i="2"/>
  <c r="AR24" i="2"/>
  <c r="AS24" i="2"/>
  <c r="AT24" i="2"/>
  <c r="AN24" i="2"/>
  <c r="AI24" i="2"/>
  <c r="AK24" i="2"/>
  <c r="AJ24" i="2"/>
  <c r="AE24" i="2"/>
  <c r="Z24" i="2"/>
  <c r="AA24" i="2"/>
  <c r="AB24" i="2"/>
  <c r="V24" i="2"/>
  <c r="R24" i="2"/>
  <c r="M24" i="2"/>
  <c r="BJ23" i="2"/>
  <c r="BL23" i="2"/>
  <c r="BK23" i="2"/>
  <c r="BF23" i="2"/>
  <c r="BA23" i="2"/>
  <c r="BC23" i="2"/>
  <c r="BB23" i="2"/>
  <c r="AW23" i="2"/>
  <c r="AR23" i="2"/>
  <c r="AT23" i="2"/>
  <c r="AS23" i="2"/>
  <c r="AN23" i="2"/>
  <c r="AI23" i="2"/>
  <c r="AK23" i="2"/>
  <c r="AJ23" i="2"/>
  <c r="AE23" i="2"/>
  <c r="Z23" i="2"/>
  <c r="AB23" i="2"/>
  <c r="AA23" i="2"/>
  <c r="V23" i="2"/>
  <c r="R23" i="2"/>
  <c r="M23" i="2"/>
  <c r="BF22" i="2"/>
  <c r="AW22" i="2"/>
  <c r="AN22" i="2"/>
  <c r="AE22" i="2"/>
  <c r="V22" i="2"/>
  <c r="M22" i="2"/>
  <c r="BF21" i="2"/>
  <c r="AW21" i="2"/>
  <c r="AN21" i="2"/>
  <c r="AE21" i="2"/>
  <c r="V21" i="2"/>
  <c r="M21" i="2"/>
  <c r="BF20" i="2"/>
  <c r="AW20" i="2"/>
  <c r="AN20" i="2"/>
  <c r="AE20" i="2"/>
  <c r="V20" i="2"/>
  <c r="M20" i="2"/>
  <c r="BF19" i="2"/>
  <c r="AW19" i="2"/>
  <c r="AN19" i="2"/>
  <c r="AE19" i="2"/>
  <c r="V19" i="2"/>
  <c r="M19" i="2"/>
  <c r="BJ18" i="2"/>
  <c r="BK18" i="2"/>
  <c r="BL18" i="2"/>
  <c r="BF18" i="2"/>
  <c r="BA18" i="2"/>
  <c r="BC18" i="2"/>
  <c r="BB18" i="2"/>
  <c r="AW18" i="2"/>
  <c r="AR18" i="2"/>
  <c r="AS18" i="2"/>
  <c r="AT18" i="2"/>
  <c r="AN18" i="2"/>
  <c r="AI18" i="2"/>
  <c r="AK18" i="2"/>
  <c r="AJ18" i="2"/>
  <c r="AE18" i="2"/>
  <c r="Z18" i="2"/>
  <c r="AA18" i="2"/>
  <c r="AB18" i="2"/>
  <c r="V18" i="2"/>
  <c r="R18" i="2"/>
  <c r="M18" i="2"/>
  <c r="BF17" i="2"/>
  <c r="AW17" i="2"/>
  <c r="AN17" i="2"/>
  <c r="AE17" i="2"/>
  <c r="V17" i="2"/>
  <c r="M17" i="2"/>
  <c r="BF16" i="2"/>
  <c r="AW16" i="2"/>
  <c r="AN16" i="2"/>
  <c r="AE16" i="2"/>
  <c r="V16" i="2"/>
  <c r="M16" i="2"/>
  <c r="BJ15" i="2"/>
  <c r="BL15" i="2"/>
  <c r="BK15" i="2"/>
  <c r="BF15" i="2"/>
  <c r="BA15" i="2"/>
  <c r="BC15" i="2"/>
  <c r="BB15" i="2"/>
  <c r="AW15" i="2"/>
  <c r="AR15" i="2"/>
  <c r="AT15" i="2"/>
  <c r="AS15" i="2"/>
  <c r="AN15" i="2"/>
  <c r="AI15" i="2"/>
  <c r="AK15" i="2"/>
  <c r="AJ15" i="2"/>
  <c r="AE15" i="2"/>
  <c r="Z15" i="2"/>
  <c r="AB15" i="2"/>
  <c r="AA15" i="2"/>
  <c r="V15" i="2"/>
  <c r="R15" i="2"/>
  <c r="M15" i="2"/>
  <c r="BF14" i="2"/>
  <c r="AW14" i="2"/>
  <c r="AN14" i="2"/>
  <c r="AE14" i="2"/>
  <c r="V14" i="2"/>
  <c r="M14" i="2"/>
  <c r="BF13" i="2"/>
  <c r="AW13" i="2"/>
  <c r="AN13" i="2"/>
  <c r="AE13" i="2"/>
  <c r="V13" i="2"/>
  <c r="M13" i="2"/>
  <c r="BF12" i="2"/>
  <c r="AW12" i="2"/>
  <c r="AN12" i="2"/>
  <c r="AE12" i="2"/>
  <c r="V12" i="2"/>
  <c r="M12" i="2"/>
  <c r="BF11" i="2"/>
  <c r="AW11" i="2"/>
  <c r="AN11" i="2"/>
  <c r="AE11" i="2"/>
  <c r="V11" i="2"/>
  <c r="M11" i="2"/>
  <c r="BF10" i="2"/>
  <c r="AW10" i="2"/>
  <c r="AN10" i="2"/>
  <c r="AE10" i="2"/>
  <c r="V10" i="2"/>
  <c r="M10" i="2"/>
  <c r="BF9" i="2"/>
  <c r="AW9" i="2"/>
  <c r="AN9" i="2"/>
  <c r="AE9" i="2"/>
  <c r="V9" i="2"/>
  <c r="M9" i="2"/>
  <c r="BF8" i="2"/>
  <c r="AW8" i="2"/>
  <c r="AN8" i="2"/>
  <c r="AE8" i="2"/>
  <c r="V8" i="2"/>
  <c r="M8" i="2"/>
  <c r="BF7" i="2"/>
  <c r="AW7" i="2"/>
  <c r="AN7" i="2"/>
  <c r="AE7" i="2"/>
  <c r="V7" i="2"/>
  <c r="M7" i="2"/>
  <c r="BJ6" i="2"/>
  <c r="BL6" i="2"/>
  <c r="BK6" i="2"/>
  <c r="BF6" i="2"/>
  <c r="BA6" i="2"/>
  <c r="BC6" i="2"/>
  <c r="BB6" i="2"/>
  <c r="AW6" i="2"/>
  <c r="AR6" i="2"/>
  <c r="AT6" i="2"/>
  <c r="AS6" i="2"/>
  <c r="AN6" i="2"/>
  <c r="AI6" i="2"/>
  <c r="AK6" i="2"/>
  <c r="AJ6" i="2"/>
  <c r="AE6" i="2"/>
  <c r="Z6" i="2"/>
  <c r="AB6" i="2"/>
  <c r="AA6" i="2"/>
  <c r="V6" i="2"/>
  <c r="R6" i="2"/>
  <c r="M6" i="2"/>
  <c r="BJ5" i="2"/>
  <c r="BL5" i="2"/>
  <c r="BK5" i="2"/>
  <c r="BF5" i="2"/>
  <c r="BA5" i="2"/>
  <c r="BC5" i="2"/>
  <c r="BB5" i="2"/>
  <c r="AW5" i="2"/>
  <c r="AR5" i="2"/>
  <c r="AT5" i="2"/>
  <c r="AS5" i="2"/>
  <c r="AN5" i="2"/>
  <c r="AI5" i="2"/>
  <c r="AK5" i="2"/>
  <c r="AJ5" i="2"/>
  <c r="AE5" i="2"/>
  <c r="Z5" i="2"/>
  <c r="AB5" i="2"/>
  <c r="AA5" i="2"/>
  <c r="V5" i="2"/>
  <c r="R5" i="2"/>
  <c r="M5" i="2"/>
  <c r="BF4" i="2"/>
  <c r="AW4" i="2"/>
  <c r="AN4" i="2"/>
  <c r="AE4" i="2"/>
  <c r="V4" i="2"/>
  <c r="M4" i="2"/>
  <c r="BF3" i="2"/>
  <c r="AW3" i="2"/>
  <c r="AN3" i="2"/>
  <c r="AE3" i="2"/>
  <c r="V3" i="2"/>
  <c r="M3" i="2"/>
  <c r="BF52" i="1"/>
  <c r="AW52" i="1"/>
  <c r="AN52" i="1"/>
  <c r="AE52" i="1"/>
  <c r="V52" i="1"/>
  <c r="M52" i="1"/>
  <c r="BF51" i="1"/>
  <c r="AW51" i="1"/>
  <c r="AN51" i="1"/>
  <c r="AE51" i="1"/>
  <c r="V51" i="1"/>
  <c r="M51" i="1"/>
  <c r="BF50" i="1"/>
  <c r="AW50" i="1"/>
  <c r="AN50" i="1"/>
  <c r="AE50" i="1"/>
  <c r="V50" i="1"/>
  <c r="M50" i="1"/>
  <c r="BF49" i="1"/>
  <c r="AW49" i="1"/>
  <c r="AN49" i="1"/>
  <c r="AE49" i="1"/>
  <c r="V49" i="1"/>
  <c r="M49" i="1"/>
  <c r="BF48" i="1"/>
  <c r="AW48" i="1"/>
  <c r="AN48" i="1"/>
  <c r="AE48" i="1"/>
  <c r="V48" i="1"/>
  <c r="M48" i="1"/>
  <c r="BF47" i="1"/>
  <c r="AW47" i="1"/>
  <c r="AN47" i="1"/>
  <c r="AE47" i="1"/>
  <c r="V47" i="1"/>
  <c r="M47" i="1"/>
  <c r="BF46" i="1"/>
  <c r="AW46" i="1"/>
  <c r="AN46" i="1"/>
  <c r="AE46" i="1"/>
  <c r="V46" i="1"/>
  <c r="M46" i="1"/>
  <c r="BF45" i="1"/>
  <c r="AW45" i="1"/>
  <c r="AN45" i="1"/>
  <c r="AE45" i="1"/>
  <c r="V45" i="1"/>
  <c r="M45" i="1"/>
  <c r="BF44" i="1"/>
  <c r="AW44" i="1"/>
  <c r="AN44" i="1"/>
  <c r="AE44" i="1"/>
  <c r="V44" i="1"/>
  <c r="M44" i="1"/>
  <c r="BF43" i="1"/>
  <c r="AW43" i="1"/>
  <c r="AN43" i="1"/>
  <c r="AE43" i="1"/>
  <c r="V43" i="1"/>
  <c r="M43" i="1"/>
  <c r="BF42" i="1"/>
  <c r="AW42" i="1"/>
  <c r="AN42" i="1"/>
  <c r="AE42" i="1"/>
  <c r="V42" i="1"/>
  <c r="M42" i="1"/>
  <c r="BF41" i="1"/>
  <c r="AW41" i="1"/>
  <c r="AN41" i="1"/>
  <c r="AE41" i="1"/>
  <c r="V41" i="1"/>
  <c r="M41" i="1"/>
  <c r="BF40" i="1"/>
  <c r="AW40" i="1"/>
  <c r="AN40" i="1"/>
  <c r="AE40" i="1"/>
  <c r="V40" i="1"/>
  <c r="M40" i="1"/>
  <c r="BJ39" i="1"/>
  <c r="BK39" i="1"/>
  <c r="BL39" i="1"/>
  <c r="BF39" i="1"/>
  <c r="BA39" i="1"/>
  <c r="BC39" i="1"/>
  <c r="BB39" i="1"/>
  <c r="AW39" i="1"/>
  <c r="AR39" i="1"/>
  <c r="AT39" i="1"/>
  <c r="AS39" i="1"/>
  <c r="AN39" i="1"/>
  <c r="AJ39" i="1"/>
  <c r="AE39" i="1"/>
  <c r="V39" i="1"/>
  <c r="M39" i="1"/>
  <c r="BF38" i="1"/>
  <c r="AW38" i="1"/>
  <c r="AN38" i="1"/>
  <c r="AE38" i="1"/>
  <c r="V38" i="1"/>
  <c r="M38" i="1"/>
  <c r="BF37" i="1"/>
  <c r="AW37" i="1"/>
  <c r="AN37" i="1"/>
  <c r="AE37" i="1"/>
  <c r="V37" i="1"/>
  <c r="M37" i="1"/>
  <c r="BF36" i="1"/>
  <c r="AW36" i="1"/>
  <c r="AN36" i="1"/>
  <c r="AE36" i="1"/>
  <c r="V36" i="1"/>
  <c r="M36" i="1"/>
  <c r="BF35" i="1"/>
  <c r="AW35" i="1"/>
  <c r="AN35" i="1"/>
  <c r="AE35" i="1"/>
  <c r="V35" i="1"/>
  <c r="M35" i="1"/>
  <c r="BK34" i="1"/>
  <c r="BF34" i="1"/>
  <c r="AW34" i="1"/>
  <c r="AN34" i="1"/>
  <c r="AE34" i="1"/>
  <c r="V34" i="1"/>
  <c r="M34" i="1"/>
  <c r="BK33" i="1"/>
  <c r="BF33" i="1"/>
  <c r="AW33" i="1"/>
  <c r="AN33" i="1"/>
  <c r="AE33" i="1"/>
  <c r="V33" i="1"/>
  <c r="M33" i="1"/>
  <c r="BF32" i="1"/>
  <c r="AW32" i="1"/>
  <c r="AN32" i="1"/>
  <c r="AE32" i="1"/>
  <c r="V32" i="1"/>
  <c r="M32" i="1"/>
  <c r="BF31" i="1"/>
  <c r="AW31" i="1"/>
  <c r="AN31" i="1"/>
  <c r="AE31" i="1"/>
  <c r="V31" i="1"/>
  <c r="M31" i="1"/>
  <c r="BK30" i="1"/>
  <c r="BF30" i="1"/>
  <c r="AW30" i="1"/>
  <c r="AN30" i="1"/>
  <c r="AE30" i="1"/>
  <c r="V30" i="1"/>
  <c r="M30" i="1"/>
  <c r="BF29" i="1"/>
  <c r="AW29" i="1"/>
  <c r="AN29" i="1"/>
  <c r="AE29" i="1"/>
  <c r="V29" i="1"/>
  <c r="M29" i="1"/>
  <c r="BF28" i="1"/>
  <c r="AW28" i="1"/>
  <c r="AN28" i="1"/>
  <c r="AE28" i="1"/>
  <c r="V28" i="1"/>
  <c r="BF27" i="1"/>
  <c r="AW27" i="1"/>
  <c r="AN27" i="1"/>
  <c r="AE27" i="1"/>
  <c r="V27" i="1"/>
  <c r="BF26" i="1"/>
  <c r="AW26" i="1"/>
  <c r="AN26" i="1"/>
  <c r="AE26" i="1"/>
  <c r="V26" i="1"/>
  <c r="BF25" i="1"/>
  <c r="AW25" i="1"/>
  <c r="AN25" i="1"/>
  <c r="AE25" i="1"/>
  <c r="V25" i="1"/>
  <c r="BF24" i="1"/>
  <c r="AW24" i="1"/>
  <c r="AN24" i="1"/>
  <c r="AE24" i="1"/>
  <c r="V24" i="1"/>
  <c r="BF23" i="1"/>
  <c r="AW23" i="1"/>
  <c r="AN23" i="1"/>
  <c r="AE23" i="1"/>
  <c r="V23" i="1"/>
  <c r="BF22" i="1"/>
  <c r="AW22" i="1"/>
  <c r="AN22" i="1"/>
  <c r="AE22" i="1"/>
  <c r="V22" i="1"/>
  <c r="BF21" i="1"/>
  <c r="AW21" i="1"/>
  <c r="AN21" i="1"/>
  <c r="AE21" i="1"/>
  <c r="V21" i="1"/>
  <c r="BF20" i="1"/>
  <c r="AW20" i="1"/>
  <c r="AN20" i="1"/>
  <c r="AE20" i="1"/>
  <c r="V20" i="1"/>
  <c r="BF19" i="1"/>
  <c r="AW19" i="1"/>
  <c r="AN19" i="1"/>
  <c r="AE19" i="1"/>
  <c r="V19" i="1"/>
  <c r="BF18" i="1"/>
  <c r="AW18" i="1"/>
  <c r="AN18" i="1"/>
  <c r="AE18" i="1"/>
  <c r="V18" i="1"/>
  <c r="BF17" i="1"/>
  <c r="AW17" i="1"/>
  <c r="AN17" i="1"/>
  <c r="AE17" i="1"/>
  <c r="V17" i="1"/>
  <c r="BF16" i="1"/>
  <c r="AW16" i="1"/>
  <c r="AN16" i="1"/>
  <c r="AE16" i="1"/>
  <c r="V16" i="1"/>
  <c r="BF15" i="1"/>
  <c r="AW15" i="1"/>
  <c r="AN15" i="1"/>
  <c r="AE15" i="1"/>
  <c r="V15" i="1"/>
  <c r="BF14" i="1"/>
  <c r="AW14" i="1"/>
  <c r="AN14" i="1"/>
  <c r="AE14" i="1"/>
  <c r="V14" i="1"/>
  <c r="BF13" i="1"/>
  <c r="AW13" i="1"/>
  <c r="AN13" i="1"/>
  <c r="AE13" i="1"/>
  <c r="V13" i="1"/>
  <c r="BF12" i="1"/>
  <c r="AW12" i="1"/>
  <c r="AN12" i="1"/>
  <c r="AE12" i="1"/>
  <c r="V12" i="1"/>
  <c r="BF11" i="1"/>
  <c r="AW11" i="1"/>
  <c r="AN11" i="1"/>
  <c r="AE11" i="1"/>
  <c r="V11" i="1"/>
  <c r="BF10" i="1"/>
  <c r="AW10" i="1"/>
  <c r="AN10" i="1"/>
  <c r="AE10" i="1"/>
  <c r="V10" i="1"/>
  <c r="BF9" i="1"/>
  <c r="AW9" i="1"/>
  <c r="AN9" i="1"/>
  <c r="AE9" i="1"/>
  <c r="V9" i="1"/>
  <c r="BJ8" i="1"/>
  <c r="BK8" i="1"/>
  <c r="BL8" i="1"/>
  <c r="BF8" i="1"/>
  <c r="BA8" i="1"/>
  <c r="BC8" i="1"/>
  <c r="BB8" i="1"/>
  <c r="AW8" i="1"/>
  <c r="AR8" i="1"/>
  <c r="AT8" i="1"/>
  <c r="AS8" i="1"/>
  <c r="AN8" i="1"/>
  <c r="AJ8" i="1"/>
  <c r="AE8" i="1"/>
  <c r="V8" i="1"/>
  <c r="BF7" i="1"/>
  <c r="AW7" i="1"/>
  <c r="AN7" i="1"/>
  <c r="AE7" i="1"/>
  <c r="V7" i="1"/>
  <c r="BF6" i="1"/>
  <c r="AW6" i="1"/>
  <c r="AN6" i="1"/>
  <c r="AE6" i="1"/>
  <c r="V6" i="1"/>
  <c r="BJ5" i="1"/>
  <c r="BL5" i="1"/>
  <c r="BK5" i="1"/>
  <c r="BF5" i="1"/>
  <c r="AW5" i="1"/>
  <c r="AN5" i="1"/>
  <c r="AE5" i="1"/>
  <c r="V5" i="1"/>
  <c r="BF4" i="1"/>
  <c r="AW4" i="1"/>
  <c r="AN4" i="1"/>
  <c r="AE4" i="1"/>
  <c r="V4" i="1"/>
  <c r="BF3" i="1"/>
  <c r="AW3" i="1"/>
  <c r="AN3" i="1"/>
  <c r="AE3" i="1"/>
  <c r="V3" i="1"/>
</calcChain>
</file>

<file path=xl/comments1.xml><?xml version="1.0" encoding="utf-8"?>
<comments xmlns="http://schemas.openxmlformats.org/spreadsheetml/2006/main">
  <authors>
    <author>Windows User</author>
  </authors>
  <commentList>
    <comment ref="BM1" authorId="0">
      <text>
        <r>
          <rPr>
            <b/>
            <sz val="9"/>
            <color indexed="81"/>
            <rFont val="Tahoma"/>
            <family val="2"/>
          </rPr>
          <t>select variance based on your context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>if you are distributing to grade 2, compare  current grade 2 enrollment data to last year's grade 1 enrollment data</t>
        </r>
      </text>
    </comment>
  </commentList>
</comments>
</file>

<file path=xl/sharedStrings.xml><?xml version="1.0" encoding="utf-8"?>
<sst xmlns="http://schemas.openxmlformats.org/spreadsheetml/2006/main" count="673" uniqueCount="161">
  <si>
    <t>Schools</t>
  </si>
  <si>
    <t>Year</t>
  </si>
  <si>
    <t>Region</t>
  </si>
  <si>
    <t>District</t>
  </si>
  <si>
    <t>Ward</t>
  </si>
  <si>
    <t>Village</t>
  </si>
  <si>
    <t>Name of school</t>
  </si>
  <si>
    <t>Data source: SNP3</t>
  </si>
  <si>
    <t>Validation</t>
  </si>
  <si>
    <t xml:space="preserve">Variance </t>
  </si>
  <si>
    <t>School level variance (Level 1-7) (&gt;30%)</t>
  </si>
  <si>
    <t>TOTAL</t>
  </si>
  <si>
    <t>Δ Male</t>
  </si>
  <si>
    <t>Δ Female</t>
  </si>
  <si>
    <t>Δ Average</t>
  </si>
  <si>
    <t>Total number of schools</t>
  </si>
  <si>
    <t># schools with Δ of more than 30%</t>
  </si>
  <si>
    <t># schools with Δ showing error</t>
  </si>
  <si>
    <t>Total schools to check</t>
  </si>
  <si>
    <t>School level variance</t>
  </si>
  <si>
    <t>Total</t>
  </si>
  <si>
    <t>Region A</t>
  </si>
  <si>
    <t>District A</t>
  </si>
  <si>
    <t>District B</t>
  </si>
  <si>
    <t>District C</t>
  </si>
  <si>
    <t>Region B</t>
  </si>
  <si>
    <t>Village 1</t>
  </si>
  <si>
    <t>Village 2</t>
  </si>
  <si>
    <t>Village 3</t>
  </si>
  <si>
    <t>Village 4</t>
  </si>
  <si>
    <t>Village 5</t>
  </si>
  <si>
    <t>Village 6</t>
  </si>
  <si>
    <t>Village 7</t>
  </si>
  <si>
    <t>Village 8</t>
  </si>
  <si>
    <t>Village 9</t>
  </si>
  <si>
    <t>Village 10</t>
  </si>
  <si>
    <t>Village 11</t>
  </si>
  <si>
    <t>Village 12</t>
  </si>
  <si>
    <t>Village 13</t>
  </si>
  <si>
    <t>Village 14</t>
  </si>
  <si>
    <t>Village 15</t>
  </si>
  <si>
    <t>Village 16</t>
  </si>
  <si>
    <t>Village 17</t>
  </si>
  <si>
    <t>Village 18</t>
  </si>
  <si>
    <t>Village 19</t>
  </si>
  <si>
    <t>Village 20</t>
  </si>
  <si>
    <t>Village 21</t>
  </si>
  <si>
    <t>Village 22</t>
  </si>
  <si>
    <t>Village 23</t>
  </si>
  <si>
    <t>Village 24</t>
  </si>
  <si>
    <t>Village 25</t>
  </si>
  <si>
    <t>Village 26</t>
  </si>
  <si>
    <t>Village 27</t>
  </si>
  <si>
    <t>Village 28</t>
  </si>
  <si>
    <t>Village 29</t>
  </si>
  <si>
    <t>Village 30</t>
  </si>
  <si>
    <t>Village 31</t>
  </si>
  <si>
    <t>Village 32</t>
  </si>
  <si>
    <t>Village 33</t>
  </si>
  <si>
    <t>Village 34</t>
  </si>
  <si>
    <t>Village 35</t>
  </si>
  <si>
    <t>Village 36</t>
  </si>
  <si>
    <t>Village 37</t>
  </si>
  <si>
    <t>Village 38</t>
  </si>
  <si>
    <t>Village 39</t>
  </si>
  <si>
    <t>Village 40</t>
  </si>
  <si>
    <t>Village 41</t>
  </si>
  <si>
    <t>Village 42</t>
  </si>
  <si>
    <t>Village 43</t>
  </si>
  <si>
    <t>Village 44</t>
  </si>
  <si>
    <t>Village 45</t>
  </si>
  <si>
    <t>Village 46</t>
  </si>
  <si>
    <t>Village 47</t>
  </si>
  <si>
    <t>Village 48</t>
  </si>
  <si>
    <t>School 1</t>
  </si>
  <si>
    <t>School 2</t>
  </si>
  <si>
    <t>School 3</t>
  </si>
  <si>
    <t>School 4</t>
  </si>
  <si>
    <t>School 5</t>
  </si>
  <si>
    <t>School 6</t>
  </si>
  <si>
    <t>School 7</t>
  </si>
  <si>
    <t>School 8</t>
  </si>
  <si>
    <t>School 9</t>
  </si>
  <si>
    <t>School 10</t>
  </si>
  <si>
    <t>School 11</t>
  </si>
  <si>
    <t>School 12</t>
  </si>
  <si>
    <t>School 13</t>
  </si>
  <si>
    <t>School 14</t>
  </si>
  <si>
    <t>School 15</t>
  </si>
  <si>
    <t>School 16</t>
  </si>
  <si>
    <t>School 17</t>
  </si>
  <si>
    <t>School 18</t>
  </si>
  <si>
    <t>School 19</t>
  </si>
  <si>
    <t>School 20</t>
  </si>
  <si>
    <t>School 21</t>
  </si>
  <si>
    <t>School 22</t>
  </si>
  <si>
    <t>School 23</t>
  </si>
  <si>
    <t>School 24</t>
  </si>
  <si>
    <t>School 25</t>
  </si>
  <si>
    <t>School 26</t>
  </si>
  <si>
    <t>School 27</t>
  </si>
  <si>
    <t>School 28</t>
  </si>
  <si>
    <t>School 29</t>
  </si>
  <si>
    <t>School 30</t>
  </si>
  <si>
    <t>School 31</t>
  </si>
  <si>
    <t>School 32</t>
  </si>
  <si>
    <t>School 33</t>
  </si>
  <si>
    <t>School 34</t>
  </si>
  <si>
    <t>School 35</t>
  </si>
  <si>
    <t>School 36</t>
  </si>
  <si>
    <t>School 37</t>
  </si>
  <si>
    <t>School 38</t>
  </si>
  <si>
    <t>School 39</t>
  </si>
  <si>
    <t>School 40</t>
  </si>
  <si>
    <t>School 41</t>
  </si>
  <si>
    <t>School 42</t>
  </si>
  <si>
    <t>School 43</t>
  </si>
  <si>
    <t>School 44</t>
  </si>
  <si>
    <t>School 45</t>
  </si>
  <si>
    <t>School 46</t>
  </si>
  <si>
    <t>School 47</t>
  </si>
  <si>
    <t>School 48</t>
  </si>
  <si>
    <t>School 49</t>
  </si>
  <si>
    <t>School 50</t>
  </si>
  <si>
    <t>Grade1 Female Registered</t>
  </si>
  <si>
    <t>Grade1 Male Registered</t>
  </si>
  <si>
    <t>Grade 1 Female Registered</t>
  </si>
  <si>
    <t>Grade 2 Male Registered</t>
  </si>
  <si>
    <t>Grade 2 Female Registered</t>
  </si>
  <si>
    <t>Grade 3 Male Registered</t>
  </si>
  <si>
    <t>Grade 3 Female Registered</t>
  </si>
  <si>
    <t>Grade 4 Male Registered</t>
  </si>
  <si>
    <t>Grade 4 Female Registered</t>
  </si>
  <si>
    <t>Grade 5 Male Registered</t>
  </si>
  <si>
    <t>Grade 5 Female Registered</t>
  </si>
  <si>
    <t>Grade 6 Male Registered</t>
  </si>
  <si>
    <t>Grade 6 Female Registered</t>
  </si>
  <si>
    <t>Grade 7 Male Registered</t>
  </si>
  <si>
    <t>Grade 7 Female Registered</t>
  </si>
  <si>
    <t>Grade 1 Male Registered</t>
  </si>
  <si>
    <t>Data source:  (previous year)</t>
  </si>
  <si>
    <t>Data source:  (year before previous year)</t>
  </si>
  <si>
    <t>Data source: (current year)</t>
  </si>
  <si>
    <t>(Total validated with current year source file)</t>
  </si>
  <si>
    <t>Data source: current year</t>
  </si>
  <si>
    <t xml:space="preserve">Subdistrict </t>
  </si>
  <si>
    <t>Subdistrict A1</t>
  </si>
  <si>
    <t>Subdistrict A2</t>
  </si>
  <si>
    <t>Subdistrict B1</t>
  </si>
  <si>
    <t>Subdistrict B2</t>
  </si>
  <si>
    <t>Subdistrict B3</t>
  </si>
  <si>
    <t>Subdistrict B4</t>
  </si>
  <si>
    <t>Subdistrict C1</t>
  </si>
  <si>
    <t>Subdistrict C2</t>
  </si>
  <si>
    <t>Subdistrict C3</t>
  </si>
  <si>
    <t>Subdistrict A3</t>
  </si>
  <si>
    <t>Subdistrict A4</t>
  </si>
  <si>
    <t>Subdistrict A5</t>
  </si>
  <si>
    <t>Data source: previous year</t>
  </si>
  <si>
    <t>previous year</t>
  </si>
  <si>
    <t>Data source: year before previous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</si>
</sst>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Green]0%;[Red]\-0%"/>
  </numFmts>
  <fonts count="2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2"/>
      <color rgb="FF333333"/>
      <name val="Courier New"/>
      <family val="3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79646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 style="thin">
        <color auto="1"/>
      </bottom>
      <diagonal/>
    </border>
    <border>
      <left style="medium">
        <color rgb="FF000000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13" fillId="0" borderId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264">
    <xf numFmtId="0" fontId="0" fillId="0" borderId="0" xfId="0"/>
    <xf numFmtId="0" fontId="4" fillId="0" borderId="9" xfId="0" applyFont="1" applyBorder="1" applyAlignment="1">
      <alignment horizontal="center" wrapText="1"/>
    </xf>
    <xf numFmtId="0" fontId="8" fillId="0" borderId="0" xfId="0" quotePrefix="1" applyFont="1"/>
    <xf numFmtId="0" fontId="4" fillId="2" borderId="16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4" fillId="0" borderId="17" xfId="0" applyFont="1" applyBorder="1" applyAlignment="1">
      <alignment horizontal="center" wrapText="1"/>
    </xf>
    <xf numFmtId="0" fontId="4" fillId="3" borderId="18" xfId="0" applyFont="1" applyFill="1" applyBorder="1" applyAlignment="1">
      <alignment horizontal="center" wrapText="1"/>
    </xf>
    <xf numFmtId="0" fontId="4" fillId="3" borderId="17" xfId="0" applyFont="1" applyFill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4" borderId="18" xfId="0" applyFont="1" applyFill="1" applyBorder="1" applyAlignment="1">
      <alignment horizontal="center" wrapText="1"/>
    </xf>
    <xf numFmtId="0" fontId="4" fillId="4" borderId="17" xfId="0" applyFont="1" applyFill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4" fillId="5" borderId="18" xfId="0" applyFont="1" applyFill="1" applyBorder="1" applyAlignment="1">
      <alignment horizontal="center" wrapText="1"/>
    </xf>
    <xf numFmtId="0" fontId="4" fillId="5" borderId="17" xfId="0" applyFont="1" applyFill="1" applyBorder="1" applyAlignment="1">
      <alignment horizontal="center" wrapText="1"/>
    </xf>
    <xf numFmtId="0" fontId="4" fillId="6" borderId="20" xfId="0" applyFont="1" applyFill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4" fillId="0" borderId="21" xfId="0" applyFont="1" applyBorder="1" applyAlignment="1">
      <alignment horizontal="center" wrapText="1"/>
    </xf>
    <xf numFmtId="0" fontId="4" fillId="7" borderId="20" xfId="0" applyFont="1" applyFill="1" applyBorder="1" applyAlignment="1">
      <alignment horizontal="center" wrapText="1"/>
    </xf>
    <xf numFmtId="0" fontId="4" fillId="8" borderId="20" xfId="0" applyFont="1" applyFill="1" applyBorder="1" applyAlignment="1">
      <alignment horizontal="center" wrapText="1"/>
    </xf>
    <xf numFmtId="0" fontId="6" fillId="0" borderId="13" xfId="0" applyFont="1" applyBorder="1"/>
    <xf numFmtId="0" fontId="6" fillId="0" borderId="14" xfId="0" applyFont="1" applyBorder="1"/>
    <xf numFmtId="0" fontId="9" fillId="12" borderId="22" xfId="0" applyFont="1" applyFill="1" applyBorder="1"/>
    <xf numFmtId="0" fontId="9" fillId="12" borderId="23" xfId="0" applyFont="1" applyFill="1" applyBorder="1"/>
    <xf numFmtId="0" fontId="9" fillId="13" borderId="22" xfId="0" applyFont="1" applyFill="1" applyBorder="1"/>
    <xf numFmtId="0" fontId="9" fillId="13" borderId="23" xfId="0" applyFont="1" applyFill="1" applyBorder="1"/>
    <xf numFmtId="0" fontId="5" fillId="14" borderId="22" xfId="0" applyFont="1" applyFill="1" applyBorder="1"/>
    <xf numFmtId="0" fontId="5" fillId="14" borderId="23" xfId="0" applyFont="1" applyFill="1" applyBorder="1"/>
    <xf numFmtId="0" fontId="9" fillId="15" borderId="23" xfId="0" applyFont="1" applyFill="1" applyBorder="1"/>
    <xf numFmtId="0" fontId="10" fillId="16" borderId="24" xfId="0" applyFont="1" applyFill="1" applyBorder="1"/>
    <xf numFmtId="0" fontId="10" fillId="16" borderId="25" xfId="0" applyFont="1" applyFill="1" applyBorder="1"/>
    <xf numFmtId="0" fontId="10" fillId="16" borderId="25" xfId="0" applyFont="1" applyFill="1" applyBorder="1" applyAlignment="1">
      <alignment horizontal="right"/>
    </xf>
    <xf numFmtId="0" fontId="11" fillId="16" borderId="25" xfId="0" applyFont="1" applyFill="1" applyBorder="1"/>
    <xf numFmtId="0" fontId="10" fillId="16" borderId="26" xfId="0" applyFont="1" applyFill="1" applyBorder="1"/>
    <xf numFmtId="0" fontId="6" fillId="2" borderId="13" xfId="0" applyFont="1" applyFill="1" applyBorder="1"/>
    <xf numFmtId="0" fontId="6" fillId="2" borderId="14" xfId="0" applyFont="1" applyFill="1" applyBorder="1"/>
    <xf numFmtId="0" fontId="6" fillId="2" borderId="27" xfId="0" applyFont="1" applyFill="1" applyBorder="1"/>
    <xf numFmtId="1" fontId="5" fillId="0" borderId="13" xfId="0" applyNumberFormat="1" applyFont="1" applyBorder="1"/>
    <xf numFmtId="1" fontId="5" fillId="0" borderId="14" xfId="0" applyNumberFormat="1" applyFont="1" applyBorder="1"/>
    <xf numFmtId="1" fontId="5" fillId="0" borderId="28" xfId="0" applyNumberFormat="1" applyFont="1" applyBorder="1"/>
    <xf numFmtId="0" fontId="5" fillId="9" borderId="29" xfId="0" applyFont="1" applyFill="1" applyBorder="1"/>
    <xf numFmtId="0" fontId="5" fillId="9" borderId="14" xfId="0" applyFont="1" applyFill="1" applyBorder="1"/>
    <xf numFmtId="0" fontId="5" fillId="9" borderId="28" xfId="0" applyFont="1" applyFill="1" applyBorder="1"/>
    <xf numFmtId="164" fontId="5" fillId="0" borderId="14" xfId="1" applyNumberFormat="1" applyFont="1" applyBorder="1"/>
    <xf numFmtId="164" fontId="5" fillId="0" borderId="15" xfId="1" applyNumberFormat="1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28" xfId="0" applyFont="1" applyBorder="1"/>
    <xf numFmtId="0" fontId="5" fillId="10" borderId="29" xfId="0" applyFont="1" applyFill="1" applyBorder="1"/>
    <xf numFmtId="0" fontId="5" fillId="10" borderId="14" xfId="0" applyFont="1" applyFill="1" applyBorder="1"/>
    <xf numFmtId="0" fontId="5" fillId="10" borderId="30" xfId="0" applyFont="1" applyFill="1" applyBorder="1"/>
    <xf numFmtId="164" fontId="5" fillId="0" borderId="29" xfId="1" applyNumberFormat="1" applyFont="1" applyBorder="1"/>
    <xf numFmtId="0" fontId="6" fillId="0" borderId="29" xfId="0" applyFont="1" applyBorder="1"/>
    <xf numFmtId="0" fontId="6" fillId="11" borderId="14" xfId="0" applyFont="1" applyFill="1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9" fontId="5" fillId="0" borderId="31" xfId="1" applyNumberFormat="1" applyFont="1" applyBorder="1"/>
    <xf numFmtId="0" fontId="10" fillId="16" borderId="32" xfId="0" applyFont="1" applyFill="1" applyBorder="1"/>
    <xf numFmtId="0" fontId="10" fillId="16" borderId="0" xfId="0" applyFont="1" applyFill="1"/>
    <xf numFmtId="0" fontId="10" fillId="16" borderId="0" xfId="0" applyFont="1" applyFill="1" applyAlignment="1">
      <alignment horizontal="right"/>
    </xf>
    <xf numFmtId="1" fontId="10" fillId="16" borderId="0" xfId="0" applyNumberFormat="1" applyFont="1" applyFill="1"/>
    <xf numFmtId="9" fontId="10" fillId="16" borderId="33" xfId="0" applyNumberFormat="1" applyFont="1" applyFill="1" applyBorder="1"/>
    <xf numFmtId="0" fontId="6" fillId="2" borderId="15" xfId="0" applyFont="1" applyFill="1" applyBorder="1"/>
    <xf numFmtId="1" fontId="5" fillId="0" borderId="30" xfId="0" applyNumberFormat="1" applyFont="1" applyBorder="1"/>
    <xf numFmtId="0" fontId="5" fillId="9" borderId="30" xfId="0" applyFont="1" applyFill="1" applyBorder="1"/>
    <xf numFmtId="0" fontId="5" fillId="0" borderId="30" xfId="0" applyFont="1" applyBorder="1"/>
    <xf numFmtId="0" fontId="10" fillId="16" borderId="34" xfId="0" applyFont="1" applyFill="1" applyBorder="1"/>
    <xf numFmtId="0" fontId="10" fillId="16" borderId="35" xfId="0" applyFont="1" applyFill="1" applyBorder="1"/>
    <xf numFmtId="0" fontId="10" fillId="16" borderId="35" xfId="0" applyFont="1" applyFill="1" applyBorder="1" applyAlignment="1">
      <alignment horizontal="right"/>
    </xf>
    <xf numFmtId="1" fontId="10" fillId="16" borderId="35" xfId="0" applyNumberFormat="1" applyFont="1" applyFill="1" applyBorder="1"/>
    <xf numFmtId="0" fontId="10" fillId="16" borderId="36" xfId="0" applyFont="1" applyFill="1" applyBorder="1"/>
    <xf numFmtId="0" fontId="12" fillId="16" borderId="35" xfId="0" applyFont="1" applyFill="1" applyBorder="1"/>
    <xf numFmtId="0" fontId="12" fillId="16" borderId="35" xfId="0" applyFont="1" applyFill="1" applyBorder="1" applyAlignment="1">
      <alignment horizontal="right"/>
    </xf>
    <xf numFmtId="1" fontId="12" fillId="16" borderId="35" xfId="0" applyNumberFormat="1" applyFont="1" applyFill="1" applyBorder="1"/>
    <xf numFmtId="9" fontId="12" fillId="16" borderId="36" xfId="0" applyNumberFormat="1" applyFont="1" applyFill="1" applyBorder="1"/>
    <xf numFmtId="0" fontId="6" fillId="2" borderId="37" xfId="0" applyFont="1" applyFill="1" applyBorder="1"/>
    <xf numFmtId="0" fontId="6" fillId="2" borderId="22" xfId="0" applyFont="1" applyFill="1" applyBorder="1"/>
    <xf numFmtId="1" fontId="5" fillId="0" borderId="37" xfId="0" applyNumberFormat="1" applyFont="1" applyBorder="1"/>
    <xf numFmtId="1" fontId="5" fillId="0" borderId="22" xfId="0" applyNumberFormat="1" applyFont="1" applyBorder="1"/>
    <xf numFmtId="0" fontId="5" fillId="9" borderId="23" xfId="0" applyFont="1" applyFill="1" applyBorder="1"/>
    <xf numFmtId="0" fontId="5" fillId="9" borderId="22" xfId="0" applyFont="1" applyFill="1" applyBorder="1"/>
    <xf numFmtId="0" fontId="5" fillId="0" borderId="37" xfId="0" applyFont="1" applyBorder="1"/>
    <xf numFmtId="0" fontId="5" fillId="0" borderId="22" xfId="0" applyFont="1" applyBorder="1"/>
    <xf numFmtId="0" fontId="5" fillId="10" borderId="23" xfId="0" applyFont="1" applyFill="1" applyBorder="1"/>
    <xf numFmtId="0" fontId="5" fillId="10" borderId="22" xfId="0" applyFont="1" applyFill="1" applyBorder="1"/>
    <xf numFmtId="0" fontId="5" fillId="10" borderId="28" xfId="0" applyFont="1" applyFill="1" applyBorder="1"/>
    <xf numFmtId="164" fontId="5" fillId="0" borderId="23" xfId="1" applyNumberFormat="1" applyFont="1" applyBorder="1"/>
    <xf numFmtId="164" fontId="5" fillId="0" borderId="22" xfId="1" applyNumberFormat="1" applyFont="1" applyBorder="1"/>
    <xf numFmtId="164" fontId="5" fillId="0" borderId="27" xfId="1" applyNumberFormat="1" applyFont="1" applyBorder="1"/>
    <xf numFmtId="0" fontId="6" fillId="0" borderId="23" xfId="0" applyFont="1" applyBorder="1"/>
    <xf numFmtId="0" fontId="6" fillId="0" borderId="22" xfId="0" applyFont="1" applyBorder="1"/>
    <xf numFmtId="0" fontId="6" fillId="11" borderId="22" xfId="0" applyFont="1" applyFill="1" applyBorder="1"/>
    <xf numFmtId="164" fontId="6" fillId="0" borderId="22" xfId="1" applyNumberFormat="1" applyFont="1" applyBorder="1"/>
    <xf numFmtId="164" fontId="6" fillId="0" borderId="27" xfId="1" applyNumberFormat="1" applyFont="1" applyBorder="1"/>
    <xf numFmtId="9" fontId="5" fillId="0" borderId="38" xfId="1" applyNumberFormat="1" applyFont="1" applyBorder="1"/>
    <xf numFmtId="0" fontId="6" fillId="0" borderId="37" xfId="0" applyFont="1" applyBorder="1"/>
    <xf numFmtId="0" fontId="6" fillId="0" borderId="27" xfId="0" applyFont="1" applyBorder="1"/>
    <xf numFmtId="0" fontId="6" fillId="0" borderId="14" xfId="0" applyFont="1" applyFill="1" applyBorder="1"/>
    <xf numFmtId="0" fontId="9" fillId="15" borderId="22" xfId="0" applyFont="1" applyFill="1" applyBorder="1"/>
    <xf numFmtId="9" fontId="4" fillId="0" borderId="9" xfId="0" applyNumberFormat="1" applyFont="1" applyBorder="1" applyAlignment="1">
      <alignment horizontal="center" wrapText="1"/>
    </xf>
    <xf numFmtId="0" fontId="3" fillId="0" borderId="0" xfId="0" applyFont="1" applyBorder="1"/>
    <xf numFmtId="0" fontId="4" fillId="2" borderId="19" xfId="0" applyFont="1" applyFill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4" fillId="0" borderId="49" xfId="0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9" fontId="4" fillId="0" borderId="5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1" fontId="6" fillId="0" borderId="13" xfId="0" applyNumberFormat="1" applyFont="1" applyFill="1" applyBorder="1"/>
    <xf numFmtId="1" fontId="5" fillId="0" borderId="29" xfId="0" applyNumberFormat="1" applyFont="1" applyBorder="1"/>
    <xf numFmtId="0" fontId="6" fillId="0" borderId="0" xfId="0" applyFont="1" applyBorder="1"/>
    <xf numFmtId="0" fontId="5" fillId="0" borderId="0" xfId="0" applyFont="1" applyBorder="1"/>
    <xf numFmtId="9" fontId="5" fillId="0" borderId="52" xfId="1" applyNumberFormat="1" applyFont="1" applyBorder="1"/>
    <xf numFmtId="0" fontId="13" fillId="0" borderId="0" xfId="0" applyFont="1" applyBorder="1"/>
    <xf numFmtId="0" fontId="13" fillId="17" borderId="24" xfId="0" applyFont="1" applyFill="1" applyBorder="1"/>
    <xf numFmtId="0" fontId="13" fillId="17" borderId="25" xfId="0" applyFont="1" applyFill="1" applyBorder="1"/>
    <xf numFmtId="0" fontId="13" fillId="17" borderId="25" xfId="0" applyFont="1" applyFill="1" applyBorder="1" applyAlignment="1">
      <alignment horizontal="right"/>
    </xf>
    <xf numFmtId="0" fontId="11" fillId="17" borderId="25" xfId="0" applyFont="1" applyFill="1" applyBorder="1"/>
    <xf numFmtId="0" fontId="13" fillId="17" borderId="26" xfId="0" applyFont="1" applyFill="1" applyBorder="1"/>
    <xf numFmtId="0" fontId="9" fillId="0" borderId="0" xfId="0" applyFont="1" applyFill="1" applyBorder="1"/>
    <xf numFmtId="0" fontId="13" fillId="17" borderId="32" xfId="0" applyFont="1" applyFill="1" applyBorder="1"/>
    <xf numFmtId="0" fontId="13" fillId="17" borderId="0" xfId="0" applyFont="1" applyFill="1" applyBorder="1"/>
    <xf numFmtId="0" fontId="13" fillId="17" borderId="0" xfId="0" applyFont="1" applyFill="1" applyBorder="1" applyAlignment="1">
      <alignment horizontal="right"/>
    </xf>
    <xf numFmtId="1" fontId="13" fillId="17" borderId="0" xfId="0" applyNumberFormat="1" applyFont="1" applyFill="1" applyBorder="1"/>
    <xf numFmtId="9" fontId="13" fillId="17" borderId="33" xfId="1" applyFont="1" applyFill="1" applyBorder="1"/>
    <xf numFmtId="0" fontId="13" fillId="17" borderId="34" xfId="0" applyFont="1" applyFill="1" applyBorder="1"/>
    <xf numFmtId="0" fontId="13" fillId="17" borderId="35" xfId="0" applyFont="1" applyFill="1" applyBorder="1"/>
    <xf numFmtId="0" fontId="13" fillId="17" borderId="35" xfId="0" applyFont="1" applyFill="1" applyBorder="1" applyAlignment="1">
      <alignment horizontal="right"/>
    </xf>
    <xf numFmtId="1" fontId="13" fillId="17" borderId="35" xfId="0" applyNumberFormat="1" applyFont="1" applyFill="1" applyBorder="1"/>
    <xf numFmtId="0" fontId="13" fillId="17" borderId="36" xfId="0" applyFont="1" applyFill="1" applyBorder="1"/>
    <xf numFmtId="0" fontId="14" fillId="17" borderId="35" xfId="0" applyFont="1" applyFill="1" applyBorder="1"/>
    <xf numFmtId="0" fontId="14" fillId="17" borderId="35" xfId="0" applyFont="1" applyFill="1" applyBorder="1" applyAlignment="1">
      <alignment horizontal="right"/>
    </xf>
    <xf numFmtId="1" fontId="14" fillId="17" borderId="35" xfId="0" applyNumberFormat="1" applyFont="1" applyFill="1" applyBorder="1"/>
    <xf numFmtId="9" fontId="14" fillId="17" borderId="36" xfId="1" applyFont="1" applyFill="1" applyBorder="1"/>
    <xf numFmtId="0" fontId="6" fillId="0" borderId="0" xfId="0" applyFont="1" applyFill="1" applyBorder="1"/>
    <xf numFmtId="0" fontId="15" fillId="0" borderId="14" xfId="2" applyFont="1" applyBorder="1" applyAlignment="1">
      <alignment horizontal="right" vertical="center"/>
    </xf>
    <xf numFmtId="49" fontId="15" fillId="0" borderId="14" xfId="2" applyNumberFormat="1" applyFont="1" applyFill="1" applyBorder="1" applyAlignment="1">
      <alignment horizontal="left" vertical="center"/>
    </xf>
    <xf numFmtId="0" fontId="4" fillId="0" borderId="54" xfId="0" applyFont="1" applyBorder="1" applyAlignment="1">
      <alignment horizontal="center" wrapText="1"/>
    </xf>
    <xf numFmtId="0" fontId="4" fillId="0" borderId="55" xfId="0" applyFont="1" applyBorder="1" applyAlignment="1">
      <alignment horizontal="center" wrapText="1"/>
    </xf>
    <xf numFmtId="0" fontId="4" fillId="3" borderId="55" xfId="0" applyFont="1" applyFill="1" applyBorder="1" applyAlignment="1">
      <alignment horizontal="center" wrapText="1"/>
    </xf>
    <xf numFmtId="0" fontId="4" fillId="0" borderId="56" xfId="0" applyFont="1" applyBorder="1" applyAlignment="1">
      <alignment horizontal="center" wrapText="1"/>
    </xf>
    <xf numFmtId="0" fontId="4" fillId="4" borderId="57" xfId="0" applyFont="1" applyFill="1" applyBorder="1" applyAlignment="1">
      <alignment horizontal="center" wrapText="1"/>
    </xf>
    <xf numFmtId="0" fontId="4" fillId="4" borderId="55" xfId="0" applyFont="1" applyFill="1" applyBorder="1" applyAlignment="1">
      <alignment horizontal="center" wrapText="1"/>
    </xf>
    <xf numFmtId="0" fontId="3" fillId="0" borderId="55" xfId="0" applyFont="1" applyBorder="1" applyAlignment="1">
      <alignment horizontal="center" wrapText="1"/>
    </xf>
    <xf numFmtId="0" fontId="4" fillId="5" borderId="55" xfId="0" applyFont="1" applyFill="1" applyBorder="1" applyAlignment="1">
      <alignment horizontal="center" wrapText="1"/>
    </xf>
    <xf numFmtId="0" fontId="4" fillId="6" borderId="58" xfId="0" applyFont="1" applyFill="1" applyBorder="1" applyAlignment="1">
      <alignment horizontal="center" wrapText="1"/>
    </xf>
    <xf numFmtId="0" fontId="4" fillId="0" borderId="58" xfId="0" applyFont="1" applyBorder="1" applyAlignment="1">
      <alignment horizontal="center" wrapText="1"/>
    </xf>
    <xf numFmtId="0" fontId="4" fillId="0" borderId="36" xfId="0" applyFont="1" applyBorder="1" applyAlignment="1">
      <alignment horizontal="center" wrapText="1"/>
    </xf>
    <xf numFmtId="0" fontId="4" fillId="7" borderId="58" xfId="0" applyFont="1" applyFill="1" applyBorder="1" applyAlignment="1">
      <alignment horizontal="center" wrapText="1"/>
    </xf>
    <xf numFmtId="0" fontId="4" fillId="8" borderId="58" xfId="0" applyFont="1" applyFill="1" applyBorder="1" applyAlignment="1">
      <alignment horizontal="center" wrapText="1"/>
    </xf>
    <xf numFmtId="0" fontId="4" fillId="2" borderId="54" xfId="0" applyFont="1" applyFill="1" applyBorder="1" applyAlignment="1">
      <alignment horizontal="center" wrapText="1"/>
    </xf>
    <xf numFmtId="0" fontId="4" fillId="2" borderId="55" xfId="0" applyFont="1" applyFill="1" applyBorder="1" applyAlignment="1">
      <alignment horizontal="center" wrapText="1"/>
    </xf>
    <xf numFmtId="0" fontId="4" fillId="3" borderId="57" xfId="0" applyFont="1" applyFill="1" applyBorder="1" applyAlignment="1">
      <alignment horizontal="center" wrapText="1"/>
    </xf>
    <xf numFmtId="0" fontId="3" fillId="0" borderId="57" xfId="0" applyFont="1" applyBorder="1" applyAlignment="1">
      <alignment horizontal="center" wrapText="1"/>
    </xf>
    <xf numFmtId="0" fontId="4" fillId="5" borderId="57" xfId="0" applyFont="1" applyFill="1" applyBorder="1" applyAlignment="1">
      <alignment horizontal="center" wrapText="1"/>
    </xf>
    <xf numFmtId="0" fontId="4" fillId="0" borderId="59" xfId="0" applyFont="1" applyBorder="1" applyAlignment="1">
      <alignment horizontal="center" wrapText="1"/>
    </xf>
    <xf numFmtId="3" fontId="3" fillId="0" borderId="0" xfId="0" applyNumberFormat="1" applyFont="1" applyBorder="1"/>
    <xf numFmtId="3" fontId="2" fillId="0" borderId="0" xfId="0" applyNumberFormat="1" applyFont="1"/>
    <xf numFmtId="3" fontId="3" fillId="0" borderId="60" xfId="0" applyNumberFormat="1" applyFont="1" applyBorder="1"/>
    <xf numFmtId="3" fontId="3" fillId="0" borderId="61" xfId="0" applyNumberFormat="1" applyFont="1" applyBorder="1"/>
    <xf numFmtId="3" fontId="4" fillId="0" borderId="61" xfId="0" applyNumberFormat="1" applyFont="1" applyBorder="1" applyAlignment="1">
      <alignment horizontal="right"/>
    </xf>
    <xf numFmtId="3" fontId="4" fillId="0" borderId="61" xfId="0" applyNumberFormat="1" applyFont="1" applyBorder="1"/>
    <xf numFmtId="3" fontId="4" fillId="0" borderId="61" xfId="0" applyNumberFormat="1" applyFont="1" applyFill="1" applyBorder="1"/>
    <xf numFmtId="3" fontId="7" fillId="0" borderId="61" xfId="0" applyNumberFormat="1" applyFont="1" applyBorder="1"/>
    <xf numFmtId="3" fontId="4" fillId="0" borderId="63" xfId="0" applyNumberFormat="1" applyFont="1" applyBorder="1"/>
    <xf numFmtId="3" fontId="3" fillId="0" borderId="62" xfId="0" applyNumberFormat="1" applyFont="1" applyFill="1" applyBorder="1"/>
    <xf numFmtId="3" fontId="3" fillId="0" borderId="63" xfId="0" applyNumberFormat="1" applyFont="1" applyBorder="1"/>
    <xf numFmtId="3" fontId="3" fillId="0" borderId="0" xfId="0" applyNumberFormat="1" applyFont="1"/>
    <xf numFmtId="0" fontId="0" fillId="0" borderId="0" xfId="0" applyAlignment="1">
      <alignment horizontal="right"/>
    </xf>
    <xf numFmtId="0" fontId="0" fillId="0" borderId="17" xfId="0" applyBorder="1"/>
    <xf numFmtId="0" fontId="0" fillId="0" borderId="19" xfId="0" applyBorder="1"/>
    <xf numFmtId="0" fontId="0" fillId="0" borderId="17" xfId="0" applyBorder="1" applyAlignment="1">
      <alignment horizontal="right"/>
    </xf>
    <xf numFmtId="0" fontId="0" fillId="0" borderId="16" xfId="0" applyBorder="1"/>
    <xf numFmtId="9" fontId="0" fillId="19" borderId="56" xfId="1" applyFont="1" applyFill="1" applyBorder="1"/>
    <xf numFmtId="0" fontId="0" fillId="18" borderId="54" xfId="0" applyFill="1" applyBorder="1"/>
    <xf numFmtId="0" fontId="0" fillId="18" borderId="55" xfId="0" applyFill="1" applyBorder="1"/>
    <xf numFmtId="0" fontId="0" fillId="18" borderId="55" xfId="0" applyFill="1" applyBorder="1" applyAlignment="1">
      <alignment horizontal="right"/>
    </xf>
    <xf numFmtId="9" fontId="0" fillId="18" borderId="56" xfId="0" applyNumberFormat="1" applyFill="1" applyBorder="1" applyAlignment="1">
      <alignment horizontal="right"/>
    </xf>
    <xf numFmtId="0" fontId="21" fillId="3" borderId="55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/>
    </xf>
    <xf numFmtId="0" fontId="6" fillId="2" borderId="51" xfId="0" applyFont="1" applyFill="1" applyBorder="1"/>
    <xf numFmtId="1" fontId="5" fillId="0" borderId="53" xfId="0" applyNumberFormat="1" applyFont="1" applyBorder="1"/>
    <xf numFmtId="164" fontId="5" fillId="0" borderId="53" xfId="1" applyNumberFormat="1" applyFont="1" applyBorder="1"/>
    <xf numFmtId="0" fontId="5" fillId="9" borderId="66" xfId="0" applyFont="1" applyFill="1" applyBorder="1"/>
    <xf numFmtId="1" fontId="5" fillId="0" borderId="66" xfId="0" applyNumberFormat="1" applyFont="1" applyBorder="1"/>
    <xf numFmtId="0" fontId="25" fillId="0" borderId="14" xfId="0" applyFont="1" applyFill="1" applyBorder="1"/>
    <xf numFmtId="0" fontId="25" fillId="0" borderId="22" xfId="0" applyFont="1" applyBorder="1"/>
    <xf numFmtId="0" fontId="25" fillId="0" borderId="14" xfId="0" applyFont="1" applyBorder="1"/>
    <xf numFmtId="0" fontId="25" fillId="0" borderId="51" xfId="0" applyFont="1" applyFill="1" applyBorder="1"/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0" fillId="18" borderId="55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0" borderId="16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19" borderId="54" xfId="0" applyFill="1" applyBorder="1" applyAlignment="1">
      <alignment horizontal="right"/>
    </xf>
    <xf numFmtId="0" fontId="0" fillId="19" borderId="55" xfId="0" applyFill="1" applyBorder="1" applyAlignment="1">
      <alignment horizontal="right"/>
    </xf>
    <xf numFmtId="0" fontId="2" fillId="0" borderId="45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0" fillId="0" borderId="65" xfId="0" applyBorder="1" applyAlignment="1">
      <alignment horizontal="right"/>
    </xf>
    <xf numFmtId="0" fontId="0" fillId="0" borderId="64" xfId="0" applyBorder="1" applyAlignment="1">
      <alignment horizontal="right"/>
    </xf>
    <xf numFmtId="0" fontId="0" fillId="0" borderId="18" xfId="0" applyBorder="1" applyAlignment="1">
      <alignment horizontal="right"/>
    </xf>
    <xf numFmtId="0" fontId="4" fillId="8" borderId="7" xfId="0" applyFont="1" applyFill="1" applyBorder="1" applyAlignment="1">
      <alignment horizontal="center"/>
    </xf>
    <xf numFmtId="0" fontId="4" fillId="8" borderId="8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4" fillId="0" borderId="44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1" fontId="3" fillId="0" borderId="42" xfId="0" applyNumberFormat="1" applyFont="1" applyBorder="1" applyAlignment="1">
      <alignment horizontal="center"/>
    </xf>
    <xf numFmtId="1" fontId="3" fillId="0" borderId="46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12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22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1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22" fillId="0" borderId="2" xfId="0" applyFont="1" applyBorder="1" applyAlignment="1">
      <alignment horizontal="center"/>
    </xf>
  </cellXfs>
  <cellStyles count="29">
    <cellStyle name="Comma 2" xfId="3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Milliers 2" xfId="4"/>
    <cellStyle name="Normal" xfId="0" builtinId="0"/>
    <cellStyle name="Normal 2" xfId="2"/>
    <cellStyle name="Normal 2 3" xfId="6"/>
    <cellStyle name="Normal 3" xfId="5"/>
    <cellStyle name="Percent" xfId="1" builtinId="5"/>
  </cellStyles>
  <dxfs count="30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theme="4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8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2" tint="-0.249977111117893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theme="4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8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2" tint="-0.249977111117893"/>
        </patternFill>
      </fill>
    </dxf>
    <dxf>
      <font>
        <color auto="1"/>
      </font>
      <fill>
        <patternFill patternType="solid">
          <fgColor indexed="64"/>
          <bgColor theme="0" tint="-0.34998626667073579"/>
        </patternFill>
      </fill>
    </dxf>
    <dxf>
      <font>
        <color auto="1"/>
      </font>
      <fill>
        <patternFill patternType="lightUp">
          <fgColor indexed="64"/>
          <bgColor auto="1"/>
        </patternFill>
      </fill>
    </dxf>
    <dxf>
      <font>
        <color auto="1"/>
      </font>
      <fill>
        <patternFill patternType="lightUp">
          <fgColor theme="5" tint="-0.249977111117893"/>
          <bgColor auto="1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142875</xdr:colOff>
      <xdr:row>27</xdr:row>
      <xdr:rowOff>166687</xdr:rowOff>
    </xdr:from>
    <xdr:to>
      <xdr:col>39</xdr:col>
      <xdr:colOff>375256</xdr:colOff>
      <xdr:row>51</xdr:row>
      <xdr:rowOff>45553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8063" y="5310187"/>
          <a:ext cx="8519131" cy="445086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13</xdr:col>
      <xdr:colOff>269175</xdr:colOff>
      <xdr:row>48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5400675"/>
          <a:ext cx="8498775" cy="4305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628649</xdr:colOff>
      <xdr:row>1</xdr:row>
      <xdr:rowOff>92995</xdr:rowOff>
    </xdr:from>
    <xdr:to>
      <xdr:col>13</xdr:col>
      <xdr:colOff>336820</xdr:colOff>
      <xdr:row>24</xdr:row>
      <xdr:rowOff>133350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815" t="29819" r="48432" b="17953"/>
        <a:stretch/>
      </xdr:blipFill>
      <xdr:spPr>
        <a:xfrm>
          <a:off x="628649" y="293020"/>
          <a:ext cx="8623571" cy="464093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2" sqref="O22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F15"/>
  <sheetViews>
    <sheetView workbookViewId="0">
      <selection activeCell="C24" sqref="C24"/>
    </sheetView>
  </sheetViews>
  <sheetFormatPr defaultColWidth="11" defaultRowHeight="15.75" x14ac:dyDescent="0.25"/>
  <cols>
    <col min="5" max="5" width="6.125" style="188" customWidth="1"/>
    <col min="6" max="6" width="7.875" customWidth="1"/>
  </cols>
  <sheetData>
    <row r="2" spans="1:6" x14ac:dyDescent="0.25">
      <c r="A2" s="167"/>
    </row>
    <row r="4" spans="1:6" ht="16.5" thickBot="1" x14ac:dyDescent="0.3"/>
    <row r="5" spans="1:6" x14ac:dyDescent="0.25">
      <c r="B5" s="199" t="s">
        <v>21</v>
      </c>
      <c r="C5" s="200"/>
      <c r="D5" s="200"/>
      <c r="E5" s="200"/>
      <c r="F5" s="201"/>
    </row>
    <row r="6" spans="1:6" x14ac:dyDescent="0.25">
      <c r="B6" s="202" t="str">
        <f>'Region A'!BR4</f>
        <v>Total number of schools</v>
      </c>
      <c r="C6" s="203"/>
      <c r="D6" s="204"/>
      <c r="E6" s="189">
        <f>'Region A'!BS4</f>
        <v>48</v>
      </c>
      <c r="F6" s="169"/>
    </row>
    <row r="7" spans="1:6" x14ac:dyDescent="0.25">
      <c r="B7" s="171"/>
      <c r="C7" s="168"/>
      <c r="D7" s="170" t="str">
        <f>'Region A'!BR5</f>
        <v># schools with Δ of more than 30%</v>
      </c>
      <c r="E7" s="189">
        <f>'Region A'!BS5</f>
        <v>8</v>
      </c>
      <c r="F7" s="169"/>
    </row>
    <row r="8" spans="1:6" ht="16.5" thickBot="1" x14ac:dyDescent="0.3">
      <c r="B8" s="173"/>
      <c r="C8" s="174"/>
      <c r="D8" s="175" t="str">
        <f>'Region A'!BR6</f>
        <v># schools with Δ showing error</v>
      </c>
      <c r="E8" s="190">
        <f>'Region A'!BS6</f>
        <v>15</v>
      </c>
      <c r="F8" s="176">
        <f>'Region A'!BT7</f>
        <v>0.47916666666666669</v>
      </c>
    </row>
    <row r="10" spans="1:6" ht="16.5" thickBot="1" x14ac:dyDescent="0.3"/>
    <row r="11" spans="1:6" x14ac:dyDescent="0.25">
      <c r="B11" s="196" t="s">
        <v>25</v>
      </c>
      <c r="C11" s="197"/>
      <c r="D11" s="197"/>
      <c r="E11" s="197"/>
      <c r="F11" s="198"/>
    </row>
    <row r="12" spans="1:6" x14ac:dyDescent="0.25">
      <c r="B12" s="192" t="str">
        <f>'Region B'!BQ3</f>
        <v>Total number of schools</v>
      </c>
      <c r="C12" s="193"/>
      <c r="D12" s="193"/>
      <c r="E12" s="189">
        <f>'Region B'!BR3</f>
        <v>50</v>
      </c>
      <c r="F12" s="169"/>
    </row>
    <row r="13" spans="1:6" x14ac:dyDescent="0.25">
      <c r="B13" s="192" t="str">
        <f>'Region B'!BQ4</f>
        <v># schools with Δ of more than 30%</v>
      </c>
      <c r="C13" s="193"/>
      <c r="D13" s="193"/>
      <c r="E13" s="189">
        <f>'Region B'!BR4</f>
        <v>3</v>
      </c>
      <c r="F13" s="169"/>
    </row>
    <row r="14" spans="1:6" x14ac:dyDescent="0.25">
      <c r="B14" s="192" t="str">
        <f>'Region B'!BQ5</f>
        <v># schools with Δ showing error</v>
      </c>
      <c r="C14" s="193"/>
      <c r="D14" s="193"/>
      <c r="E14" s="189">
        <f>'Region B'!BR5</f>
        <v>5</v>
      </c>
      <c r="F14" s="169"/>
    </row>
    <row r="15" spans="1:6" ht="16.5" thickBot="1" x14ac:dyDescent="0.3">
      <c r="B15" s="194" t="str">
        <f>'Region B'!BQ6</f>
        <v>Total schools to check</v>
      </c>
      <c r="C15" s="195"/>
      <c r="D15" s="195"/>
      <c r="E15" s="191">
        <f>'Region B'!BR6</f>
        <v>8</v>
      </c>
      <c r="F15" s="172">
        <f>'Region B'!BS6</f>
        <v>0.16</v>
      </c>
    </row>
  </sheetData>
  <mergeCells count="7">
    <mergeCell ref="B14:D14"/>
    <mergeCell ref="B15:D15"/>
    <mergeCell ref="B11:F11"/>
    <mergeCell ref="B5:F5"/>
    <mergeCell ref="B6:D6"/>
    <mergeCell ref="B12:D12"/>
    <mergeCell ref="B13:D1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T51"/>
  <sheetViews>
    <sheetView tabSelected="1" topLeftCell="G1" zoomScale="60" zoomScaleNormal="60" workbookViewId="0">
      <selection activeCell="M57" sqref="M57"/>
    </sheetView>
  </sheetViews>
  <sheetFormatPr defaultColWidth="11" defaultRowHeight="15.75" x14ac:dyDescent="0.25"/>
  <cols>
    <col min="1" max="1" width="6.5" bestFit="1" customWidth="1"/>
    <col min="2" max="2" width="5.125" bestFit="1" customWidth="1"/>
    <col min="3" max="3" width="7.875" bestFit="1" customWidth="1"/>
    <col min="4" max="4" width="13.875" bestFit="1" customWidth="1"/>
    <col min="5" max="5" width="22.5" bestFit="1" customWidth="1"/>
    <col min="6" max="6" width="18.5" bestFit="1" customWidth="1"/>
    <col min="7" max="7" width="15.125" bestFit="1" customWidth="1"/>
    <col min="8" max="8" width="9.125" bestFit="1" customWidth="1"/>
    <col min="9" max="9" width="10.625" bestFit="1" customWidth="1"/>
    <col min="10" max="10" width="6.125" bestFit="1" customWidth="1"/>
    <col min="11" max="11" width="9.125" bestFit="1" customWidth="1"/>
    <col min="12" max="12" width="10.625" bestFit="1" customWidth="1"/>
    <col min="13" max="13" width="5.875" bestFit="1" customWidth="1"/>
    <col min="14" max="14" width="9.125" bestFit="1" customWidth="1"/>
    <col min="15" max="15" width="10.625" bestFit="1" customWidth="1"/>
    <col min="16" max="16" width="6.125" bestFit="1" customWidth="1"/>
    <col min="17" max="17" width="6.5" bestFit="1" customWidth="1"/>
    <col min="18" max="18" width="7.625" bestFit="1" customWidth="1"/>
    <col min="19" max="19" width="8.375" bestFit="1" customWidth="1"/>
    <col min="20" max="20" width="9.125" bestFit="1" customWidth="1"/>
    <col min="21" max="21" width="10.625" bestFit="1" customWidth="1"/>
    <col min="22" max="22" width="5.875" bestFit="1" customWidth="1"/>
    <col min="23" max="23" width="9.125" bestFit="1" customWidth="1"/>
    <col min="24" max="24" width="10.625" bestFit="1" customWidth="1"/>
    <col min="25" max="25" width="6.125" bestFit="1" customWidth="1"/>
    <col min="26" max="26" width="6.5" bestFit="1" customWidth="1"/>
    <col min="27" max="27" width="7.625" bestFit="1" customWidth="1"/>
    <col min="28" max="28" width="8.375" bestFit="1" customWidth="1"/>
    <col min="29" max="29" width="9.125" bestFit="1" customWidth="1"/>
    <col min="30" max="30" width="10.625" bestFit="1" customWidth="1"/>
    <col min="31" max="31" width="5.875" bestFit="1" customWidth="1"/>
    <col min="32" max="32" width="9.125" bestFit="1" customWidth="1"/>
    <col min="33" max="33" width="10.625" bestFit="1" customWidth="1"/>
    <col min="34" max="34" width="6.125" bestFit="1" customWidth="1"/>
    <col min="35" max="35" width="6.5" bestFit="1" customWidth="1"/>
    <col min="36" max="36" width="7.625" bestFit="1" customWidth="1"/>
    <col min="37" max="37" width="8.375" bestFit="1" customWidth="1"/>
    <col min="38" max="38" width="9.125" bestFit="1" customWidth="1"/>
    <col min="39" max="39" width="10.625" bestFit="1" customWidth="1"/>
    <col min="40" max="40" width="5.875" bestFit="1" customWidth="1"/>
    <col min="41" max="41" width="9.125" bestFit="1" customWidth="1"/>
    <col min="42" max="42" width="10.625" bestFit="1" customWidth="1"/>
    <col min="43" max="43" width="6.125" bestFit="1" customWidth="1"/>
    <col min="44" max="44" width="6.5" bestFit="1" customWidth="1"/>
    <col min="45" max="45" width="7.625" bestFit="1" customWidth="1"/>
    <col min="46" max="46" width="8.375" bestFit="1" customWidth="1"/>
    <col min="47" max="47" width="9.125" bestFit="1" customWidth="1"/>
    <col min="48" max="48" width="10.625" bestFit="1" customWidth="1"/>
    <col min="49" max="49" width="5.875" bestFit="1" customWidth="1"/>
    <col min="50" max="50" width="9.125" bestFit="1" customWidth="1"/>
    <col min="51" max="51" width="10.625" bestFit="1" customWidth="1"/>
    <col min="52" max="52" width="6.875" bestFit="1" customWidth="1"/>
    <col min="53" max="53" width="6.5" bestFit="1" customWidth="1"/>
    <col min="54" max="54" width="7.625" bestFit="1" customWidth="1"/>
    <col min="55" max="55" width="8.375" bestFit="1" customWidth="1"/>
    <col min="56" max="56" width="9.125" bestFit="1" customWidth="1"/>
    <col min="57" max="57" width="10.625" bestFit="1" customWidth="1"/>
    <col min="58" max="58" width="5.875" bestFit="1" customWidth="1"/>
    <col min="59" max="59" width="9.125" bestFit="1" customWidth="1"/>
    <col min="60" max="60" width="10.625" bestFit="1" customWidth="1"/>
    <col min="61" max="61" width="6.875" bestFit="1" customWidth="1"/>
    <col min="62" max="62" width="6.5" bestFit="1" customWidth="1"/>
    <col min="63" max="63" width="7.625" bestFit="1" customWidth="1"/>
    <col min="64" max="64" width="8.375" bestFit="1" customWidth="1"/>
    <col min="65" max="65" width="9.5" bestFit="1" customWidth="1"/>
    <col min="66" max="66" width="27.125" bestFit="1" customWidth="1"/>
    <col min="70" max="70" width="27.125" bestFit="1" customWidth="1"/>
    <col min="71" max="71" width="4.125" bestFit="1" customWidth="1"/>
    <col min="72" max="72" width="4.5" bestFit="1" customWidth="1"/>
  </cols>
  <sheetData>
    <row r="1" spans="1:72" ht="26.25" x14ac:dyDescent="0.25">
      <c r="A1" s="245" t="s">
        <v>0</v>
      </c>
      <c r="B1" s="243" t="s">
        <v>1</v>
      </c>
      <c r="C1" s="243" t="s">
        <v>2</v>
      </c>
      <c r="D1" s="243" t="s">
        <v>3</v>
      </c>
      <c r="E1" s="243" t="s">
        <v>4</v>
      </c>
      <c r="F1" s="243" t="s">
        <v>5</v>
      </c>
      <c r="G1" s="220" t="s">
        <v>6</v>
      </c>
      <c r="H1" s="222" t="s">
        <v>144</v>
      </c>
      <c r="I1" s="223"/>
      <c r="J1" s="224"/>
      <c r="K1" s="225" t="s">
        <v>158</v>
      </c>
      <c r="L1" s="226"/>
      <c r="M1" s="226"/>
      <c r="N1" s="227" t="s">
        <v>144</v>
      </c>
      <c r="O1" s="228"/>
      <c r="P1" s="228"/>
      <c r="Q1" s="229" t="s">
        <v>8</v>
      </c>
      <c r="R1" s="230"/>
      <c r="S1" s="231"/>
      <c r="T1" s="219" t="s">
        <v>160</v>
      </c>
      <c r="U1" s="215"/>
      <c r="V1" s="215"/>
      <c r="W1" s="232" t="s">
        <v>144</v>
      </c>
      <c r="X1" s="233"/>
      <c r="Y1" s="233"/>
      <c r="Z1" s="234" t="s">
        <v>9</v>
      </c>
      <c r="AA1" s="235"/>
      <c r="AB1" s="236"/>
      <c r="AC1" s="237" t="s">
        <v>159</v>
      </c>
      <c r="AD1" s="238"/>
      <c r="AE1" s="238"/>
      <c r="AF1" s="239" t="s">
        <v>144</v>
      </c>
      <c r="AG1" s="240"/>
      <c r="AH1" s="240"/>
      <c r="AI1" s="238" t="s">
        <v>9</v>
      </c>
      <c r="AJ1" s="241"/>
      <c r="AK1" s="242"/>
      <c r="AL1" s="219" t="s">
        <v>160</v>
      </c>
      <c r="AM1" s="215"/>
      <c r="AN1" s="215"/>
      <c r="AO1" s="211" t="s">
        <v>144</v>
      </c>
      <c r="AP1" s="212"/>
      <c r="AQ1" s="213"/>
      <c r="AR1" s="208" t="s">
        <v>9</v>
      </c>
      <c r="AS1" s="209"/>
      <c r="AT1" s="210"/>
      <c r="AU1" s="214" t="s">
        <v>159</v>
      </c>
      <c r="AV1" s="215"/>
      <c r="AW1" s="215"/>
      <c r="AX1" s="216" t="s">
        <v>144</v>
      </c>
      <c r="AY1" s="217"/>
      <c r="AZ1" s="218"/>
      <c r="BA1" s="208" t="s">
        <v>9</v>
      </c>
      <c r="BB1" s="209"/>
      <c r="BC1" s="210"/>
      <c r="BD1" s="219" t="s">
        <v>160</v>
      </c>
      <c r="BE1" s="215"/>
      <c r="BF1" s="215"/>
      <c r="BG1" s="205" t="s">
        <v>144</v>
      </c>
      <c r="BH1" s="206"/>
      <c r="BI1" s="207"/>
      <c r="BJ1" s="208" t="s">
        <v>9</v>
      </c>
      <c r="BK1" s="209"/>
      <c r="BL1" s="210"/>
      <c r="BM1" s="99" t="s">
        <v>19</v>
      </c>
      <c r="BN1" s="100"/>
      <c r="BO1" s="100"/>
      <c r="BP1" s="100"/>
      <c r="BQ1" s="100"/>
      <c r="BR1" s="100"/>
      <c r="BS1" s="100"/>
      <c r="BT1" s="100"/>
    </row>
    <row r="2" spans="1:72" ht="39" x14ac:dyDescent="0.25">
      <c r="A2" s="246"/>
      <c r="B2" s="244"/>
      <c r="C2" s="244"/>
      <c r="D2" s="244"/>
      <c r="E2" s="244"/>
      <c r="F2" s="244"/>
      <c r="G2" s="221"/>
      <c r="H2" s="3" t="s">
        <v>139</v>
      </c>
      <c r="I2" s="4" t="s">
        <v>126</v>
      </c>
      <c r="J2" s="101" t="s">
        <v>11</v>
      </c>
      <c r="K2" s="102" t="s">
        <v>139</v>
      </c>
      <c r="L2" s="6" t="s">
        <v>126</v>
      </c>
      <c r="M2" s="6" t="s">
        <v>11</v>
      </c>
      <c r="N2" s="7" t="s">
        <v>127</v>
      </c>
      <c r="O2" s="8" t="s">
        <v>128</v>
      </c>
      <c r="P2" s="8" t="s">
        <v>11</v>
      </c>
      <c r="Q2" s="6" t="s">
        <v>12</v>
      </c>
      <c r="R2" s="6" t="s">
        <v>13</v>
      </c>
      <c r="S2" s="9" t="s">
        <v>14</v>
      </c>
      <c r="T2" s="5" t="s">
        <v>139</v>
      </c>
      <c r="U2" s="6" t="s">
        <v>126</v>
      </c>
      <c r="V2" s="6" t="s">
        <v>11</v>
      </c>
      <c r="W2" s="10" t="s">
        <v>129</v>
      </c>
      <c r="X2" s="11" t="s">
        <v>130</v>
      </c>
      <c r="Y2" s="11" t="s">
        <v>11</v>
      </c>
      <c r="Z2" s="6" t="s">
        <v>12</v>
      </c>
      <c r="AA2" s="6" t="s">
        <v>13</v>
      </c>
      <c r="AB2" s="103" t="s">
        <v>14</v>
      </c>
      <c r="AC2" s="104" t="s">
        <v>129</v>
      </c>
      <c r="AD2" s="12" t="s">
        <v>130</v>
      </c>
      <c r="AE2" s="12" t="s">
        <v>11</v>
      </c>
      <c r="AF2" s="13" t="s">
        <v>131</v>
      </c>
      <c r="AG2" s="14" t="s">
        <v>132</v>
      </c>
      <c r="AH2" s="14" t="s">
        <v>11</v>
      </c>
      <c r="AI2" s="6" t="s">
        <v>12</v>
      </c>
      <c r="AJ2" s="6" t="s">
        <v>13</v>
      </c>
      <c r="AK2" s="9" t="s">
        <v>14</v>
      </c>
      <c r="AL2" s="104" t="s">
        <v>129</v>
      </c>
      <c r="AM2" s="12" t="s">
        <v>130</v>
      </c>
      <c r="AN2" s="12" t="s">
        <v>11</v>
      </c>
      <c r="AO2" s="15" t="s">
        <v>133</v>
      </c>
      <c r="AP2" s="15" t="s">
        <v>134</v>
      </c>
      <c r="AQ2" s="15" t="s">
        <v>11</v>
      </c>
      <c r="AR2" s="16" t="s">
        <v>12</v>
      </c>
      <c r="AS2" s="16" t="s">
        <v>13</v>
      </c>
      <c r="AT2" s="17" t="s">
        <v>14</v>
      </c>
      <c r="AU2" s="5" t="s">
        <v>133</v>
      </c>
      <c r="AV2" s="6" t="s">
        <v>134</v>
      </c>
      <c r="AW2" s="6" t="s">
        <v>11</v>
      </c>
      <c r="AX2" s="18" t="s">
        <v>135</v>
      </c>
      <c r="AY2" s="18" t="s">
        <v>136</v>
      </c>
      <c r="AZ2" s="18" t="s">
        <v>11</v>
      </c>
      <c r="BA2" s="16" t="s">
        <v>12</v>
      </c>
      <c r="BB2" s="16" t="s">
        <v>13</v>
      </c>
      <c r="BC2" s="17" t="s">
        <v>14</v>
      </c>
      <c r="BD2" s="5" t="s">
        <v>133</v>
      </c>
      <c r="BE2" s="6" t="s">
        <v>134</v>
      </c>
      <c r="BF2" s="6" t="s">
        <v>11</v>
      </c>
      <c r="BG2" s="19" t="s">
        <v>137</v>
      </c>
      <c r="BH2" s="19" t="s">
        <v>138</v>
      </c>
      <c r="BI2" s="19" t="s">
        <v>11</v>
      </c>
      <c r="BJ2" s="16" t="s">
        <v>12</v>
      </c>
      <c r="BK2" s="16" t="s">
        <v>13</v>
      </c>
      <c r="BL2" s="17" t="s">
        <v>14</v>
      </c>
      <c r="BM2" s="105" t="s">
        <v>14</v>
      </c>
      <c r="BN2" s="106"/>
      <c r="BO2" s="106"/>
      <c r="BP2" s="106"/>
      <c r="BQ2" s="106"/>
      <c r="BR2" s="106"/>
      <c r="BS2" s="106"/>
      <c r="BT2" s="106"/>
    </row>
    <row r="3" spans="1:72" ht="16.5" thickBot="1" x14ac:dyDescent="0.3">
      <c r="A3" s="107">
        <v>1</v>
      </c>
      <c r="B3" s="97">
        <v>2015</v>
      </c>
      <c r="C3" s="184" t="s">
        <v>21</v>
      </c>
      <c r="D3" s="184" t="s">
        <v>22</v>
      </c>
      <c r="E3" s="185" t="s">
        <v>146</v>
      </c>
      <c r="F3" s="184" t="s">
        <v>26</v>
      </c>
      <c r="G3" s="187" t="s">
        <v>74</v>
      </c>
      <c r="H3" s="34">
        <v>59</v>
      </c>
      <c r="I3" s="35">
        <v>52</v>
      </c>
      <c r="J3" s="62">
        <f>H3+I3</f>
        <v>111</v>
      </c>
      <c r="K3" s="108">
        <v>28</v>
      </c>
      <c r="L3" s="38">
        <v>29</v>
      </c>
      <c r="M3" s="63">
        <f t="shared" ref="M3:M50" si="0">K3+L3</f>
        <v>57</v>
      </c>
      <c r="N3" s="40">
        <v>79</v>
      </c>
      <c r="O3" s="41">
        <v>67</v>
      </c>
      <c r="P3" s="64">
        <f>N3+O3</f>
        <v>146</v>
      </c>
      <c r="Q3" s="54">
        <f t="shared" ref="Q3:R50" si="1">(N3-K3)/K3</f>
        <v>1.8214285714285714</v>
      </c>
      <c r="R3" s="54">
        <f t="shared" si="1"/>
        <v>1.3103448275862069</v>
      </c>
      <c r="S3" s="55">
        <f t="shared" ref="S3:S50" si="2">AVERAGEA(Q3:R3)</f>
        <v>1.5658866995073892</v>
      </c>
      <c r="T3" s="45">
        <v>27</v>
      </c>
      <c r="U3" s="46">
        <v>24</v>
      </c>
      <c r="V3" s="65">
        <f t="shared" ref="V3:V50" si="3">SUM(T3:U3)</f>
        <v>51</v>
      </c>
      <c r="W3" s="48">
        <v>47</v>
      </c>
      <c r="X3" s="49">
        <v>32</v>
      </c>
      <c r="Y3" s="50">
        <f t="shared" ref="Y3:Y50" si="4">W3+X3</f>
        <v>79</v>
      </c>
      <c r="Z3" s="54">
        <f t="shared" ref="Z3:AA50" si="5">(W3-T3)/T3</f>
        <v>0.7407407407407407</v>
      </c>
      <c r="AA3" s="54">
        <f t="shared" si="5"/>
        <v>0.33333333333333331</v>
      </c>
      <c r="AB3" s="55">
        <f t="shared" ref="AB3:AB50" si="6">AVERAGEA(Z3:AA3)</f>
        <v>0.53703703703703698</v>
      </c>
      <c r="AC3" s="20">
        <v>33</v>
      </c>
      <c r="AD3" s="21">
        <v>46</v>
      </c>
      <c r="AE3" s="109">
        <f t="shared" ref="AE3:AE50" si="7">SUM(AC3:AD3)</f>
        <v>79</v>
      </c>
      <c r="AF3" s="53">
        <v>40</v>
      </c>
      <c r="AG3" s="53">
        <v>46</v>
      </c>
      <c r="AH3" s="53">
        <f t="shared" ref="AH3:AH50" si="8">AF3+AG3</f>
        <v>86</v>
      </c>
      <c r="AI3" s="54">
        <f t="shared" ref="AI3:AJ18" si="9">(AF3-AC3)/AC3</f>
        <v>0.21212121212121213</v>
      </c>
      <c r="AJ3" s="54">
        <f t="shared" si="9"/>
        <v>0</v>
      </c>
      <c r="AK3" s="55">
        <f t="shared" ref="AK3:AK50" si="10">AVERAGEA(AI3:AJ3)</f>
        <v>0.10606060606060606</v>
      </c>
      <c r="AL3" s="20">
        <v>26</v>
      </c>
      <c r="AM3" s="21">
        <v>26</v>
      </c>
      <c r="AN3" s="21">
        <f t="shared" ref="AN3:AN50" si="11">SUM(AL3:AM3)</f>
        <v>52</v>
      </c>
      <c r="AO3" s="22">
        <v>50</v>
      </c>
      <c r="AP3" s="23">
        <v>30</v>
      </c>
      <c r="AQ3" s="23">
        <f t="shared" ref="AQ3:AQ50" si="12">AO3+AP3</f>
        <v>80</v>
      </c>
      <c r="AR3" s="54">
        <f t="shared" ref="AR3:AS50" si="13">(AO3-AL3)/AL3</f>
        <v>0.92307692307692313</v>
      </c>
      <c r="AS3" s="54">
        <f t="shared" si="13"/>
        <v>0.15384615384615385</v>
      </c>
      <c r="AT3" s="55">
        <f t="shared" ref="AT3:AT50" si="14">AVERAGEA(AR3:AS3)</f>
        <v>0.53846153846153855</v>
      </c>
      <c r="AU3" s="45">
        <v>15</v>
      </c>
      <c r="AV3" s="46">
        <v>25</v>
      </c>
      <c r="AW3" s="110">
        <f t="shared" ref="AW3:AW50" si="15">SUM(AU3:AV3)</f>
        <v>40</v>
      </c>
      <c r="AX3" s="24">
        <v>21</v>
      </c>
      <c r="AY3" s="25">
        <v>20</v>
      </c>
      <c r="AZ3" s="25">
        <f t="shared" ref="AZ3:AZ50" si="16">AX3+AY3</f>
        <v>41</v>
      </c>
      <c r="BA3" s="54">
        <f t="shared" ref="BA3:BB50" si="17">(AX3-AU3)/AU3</f>
        <v>0.4</v>
      </c>
      <c r="BB3" s="54">
        <f t="shared" si="17"/>
        <v>-0.2</v>
      </c>
      <c r="BC3" s="55">
        <f t="shared" ref="BC3:BC50" si="18">AVERAGEA(BA3:BB3)</f>
        <v>0.1</v>
      </c>
      <c r="BD3" s="45">
        <v>8</v>
      </c>
      <c r="BE3" s="46">
        <v>9</v>
      </c>
      <c r="BF3" s="46">
        <f t="shared" ref="BF3:BF50" si="19">SUM(BD3:BE3)</f>
        <v>17</v>
      </c>
      <c r="BG3" s="98">
        <v>30</v>
      </c>
      <c r="BH3" s="28">
        <v>28</v>
      </c>
      <c r="BI3" s="28">
        <f t="shared" ref="BI3:BI50" si="20">BG3+BH3</f>
        <v>58</v>
      </c>
      <c r="BJ3" s="54">
        <f t="shared" ref="BJ3:BK50" si="21">(BG3-BD3)/BD3</f>
        <v>2.75</v>
      </c>
      <c r="BK3" s="54">
        <f t="shared" si="21"/>
        <v>2.1111111111111112</v>
      </c>
      <c r="BL3" s="55">
        <f t="shared" ref="BL3:BL50" si="22">AVERAGEA(BJ3:BK3)</f>
        <v>2.4305555555555554</v>
      </c>
      <c r="BM3" s="111">
        <f>AVERAGEA(S3,AB3,AK3,AT3,BC3,BL3)</f>
        <v>0.87966690610368781</v>
      </c>
      <c r="BN3" s="109"/>
      <c r="BO3" s="109"/>
      <c r="BP3" s="109"/>
      <c r="BQ3" s="109"/>
      <c r="BR3" s="109"/>
      <c r="BS3" s="109"/>
      <c r="BT3" s="109"/>
    </row>
    <row r="4" spans="1:72" x14ac:dyDescent="0.25">
      <c r="A4" s="107">
        <v>2</v>
      </c>
      <c r="B4" s="97">
        <v>2015</v>
      </c>
      <c r="C4" s="184" t="s">
        <v>21</v>
      </c>
      <c r="D4" s="184" t="s">
        <v>22</v>
      </c>
      <c r="E4" s="185" t="s">
        <v>146</v>
      </c>
      <c r="F4" s="184" t="s">
        <v>27</v>
      </c>
      <c r="G4" s="187" t="s">
        <v>75</v>
      </c>
      <c r="H4" s="34">
        <v>29</v>
      </c>
      <c r="I4" s="35">
        <v>21</v>
      </c>
      <c r="J4" s="62">
        <f t="shared" ref="J4:J50" si="23">H4+I4</f>
        <v>50</v>
      </c>
      <c r="K4" s="108">
        <v>47</v>
      </c>
      <c r="L4" s="38">
        <v>36</v>
      </c>
      <c r="M4" s="63">
        <f t="shared" si="0"/>
        <v>83</v>
      </c>
      <c r="N4" s="40">
        <v>20</v>
      </c>
      <c r="O4" s="41">
        <v>21</v>
      </c>
      <c r="P4" s="64">
        <f t="shared" ref="P4:P50" si="24">N4+O4</f>
        <v>41</v>
      </c>
      <c r="Q4" s="54">
        <f t="shared" si="1"/>
        <v>-0.57446808510638303</v>
      </c>
      <c r="R4" s="54">
        <f t="shared" si="1"/>
        <v>-0.41666666666666669</v>
      </c>
      <c r="S4" s="55">
        <f t="shared" si="2"/>
        <v>-0.49556737588652489</v>
      </c>
      <c r="T4" s="45">
        <v>23</v>
      </c>
      <c r="U4" s="46">
        <v>14</v>
      </c>
      <c r="V4" s="65">
        <f t="shared" si="3"/>
        <v>37</v>
      </c>
      <c r="W4" s="48">
        <v>6</v>
      </c>
      <c r="X4" s="49">
        <v>7</v>
      </c>
      <c r="Y4" s="50">
        <f t="shared" si="4"/>
        <v>13</v>
      </c>
      <c r="Z4" s="54">
        <f t="shared" si="5"/>
        <v>-0.73913043478260865</v>
      </c>
      <c r="AA4" s="54">
        <f t="shared" si="5"/>
        <v>-0.5</v>
      </c>
      <c r="AB4" s="55">
        <f t="shared" si="6"/>
        <v>-0.61956521739130432</v>
      </c>
      <c r="AC4" s="20">
        <v>19</v>
      </c>
      <c r="AD4" s="21">
        <v>34</v>
      </c>
      <c r="AE4" s="109">
        <f t="shared" si="7"/>
        <v>53</v>
      </c>
      <c r="AF4" s="53">
        <v>22</v>
      </c>
      <c r="AG4" s="53">
        <v>32</v>
      </c>
      <c r="AH4" s="53">
        <f t="shared" si="8"/>
        <v>54</v>
      </c>
      <c r="AI4" s="54">
        <f t="shared" si="9"/>
        <v>0.15789473684210525</v>
      </c>
      <c r="AJ4" s="54">
        <f t="shared" si="9"/>
        <v>-5.8823529411764705E-2</v>
      </c>
      <c r="AK4" s="55">
        <f t="shared" si="10"/>
        <v>4.9535603715170275E-2</v>
      </c>
      <c r="AL4" s="20">
        <v>25</v>
      </c>
      <c r="AM4" s="21">
        <v>30</v>
      </c>
      <c r="AN4" s="21">
        <f t="shared" si="11"/>
        <v>55</v>
      </c>
      <c r="AO4" s="22">
        <v>20</v>
      </c>
      <c r="AP4" s="23">
        <v>13</v>
      </c>
      <c r="AQ4" s="23">
        <f t="shared" si="12"/>
        <v>33</v>
      </c>
      <c r="AR4" s="54">
        <f t="shared" si="13"/>
        <v>-0.2</v>
      </c>
      <c r="AS4" s="54">
        <f t="shared" si="13"/>
        <v>-0.56666666666666665</v>
      </c>
      <c r="AT4" s="55">
        <f t="shared" si="14"/>
        <v>-0.3833333333333333</v>
      </c>
      <c r="AU4" s="45">
        <v>13</v>
      </c>
      <c r="AV4" s="46">
        <v>19</v>
      </c>
      <c r="AW4" s="110">
        <f t="shared" si="15"/>
        <v>32</v>
      </c>
      <c r="AX4" s="24">
        <v>13</v>
      </c>
      <c r="AY4" s="25">
        <v>18</v>
      </c>
      <c r="AZ4" s="25">
        <f t="shared" si="16"/>
        <v>31</v>
      </c>
      <c r="BA4" s="54">
        <f t="shared" si="17"/>
        <v>0</v>
      </c>
      <c r="BB4" s="54">
        <f t="shared" si="17"/>
        <v>-5.2631578947368418E-2</v>
      </c>
      <c r="BC4" s="55">
        <f t="shared" si="18"/>
        <v>-2.6315789473684209E-2</v>
      </c>
      <c r="BD4" s="45">
        <v>16</v>
      </c>
      <c r="BE4" s="46">
        <v>15</v>
      </c>
      <c r="BF4" s="46">
        <f t="shared" si="19"/>
        <v>31</v>
      </c>
      <c r="BG4" s="98">
        <v>12</v>
      </c>
      <c r="BH4" s="28">
        <v>19</v>
      </c>
      <c r="BI4" s="28">
        <f t="shared" si="20"/>
        <v>31</v>
      </c>
      <c r="BJ4" s="54">
        <f t="shared" si="21"/>
        <v>-0.25</v>
      </c>
      <c r="BK4" s="54">
        <f t="shared" si="21"/>
        <v>0.26666666666666666</v>
      </c>
      <c r="BL4" s="55">
        <f t="shared" si="22"/>
        <v>8.3333333333333315E-3</v>
      </c>
      <c r="BM4" s="111">
        <f t="shared" ref="BM4:BM50" si="25">AVERAGEA(S4,AB4,AK4,AT4,BC4,BL4)</f>
        <v>-0.24448546317272388</v>
      </c>
      <c r="BN4" s="109"/>
      <c r="BO4" s="112"/>
      <c r="BP4" s="113"/>
      <c r="BQ4" s="114"/>
      <c r="BR4" s="115" t="s">
        <v>15</v>
      </c>
      <c r="BS4" s="116">
        <f>COUNT(A3:A50,"")</f>
        <v>48</v>
      </c>
      <c r="BT4" s="117"/>
    </row>
    <row r="5" spans="1:72" x14ac:dyDescent="0.25">
      <c r="A5" s="107">
        <v>3</v>
      </c>
      <c r="B5" s="118">
        <v>2015</v>
      </c>
      <c r="C5" s="184" t="s">
        <v>21</v>
      </c>
      <c r="D5" s="184" t="s">
        <v>22</v>
      </c>
      <c r="E5" s="185" t="s">
        <v>146</v>
      </c>
      <c r="F5" s="184" t="s">
        <v>28</v>
      </c>
      <c r="G5" s="187" t="s">
        <v>76</v>
      </c>
      <c r="H5" s="34">
        <v>13</v>
      </c>
      <c r="I5" s="35">
        <v>20</v>
      </c>
      <c r="J5" s="62">
        <f t="shared" si="23"/>
        <v>33</v>
      </c>
      <c r="K5" s="108">
        <v>0</v>
      </c>
      <c r="L5" s="38">
        <v>0</v>
      </c>
      <c r="M5" s="63">
        <f t="shared" si="0"/>
        <v>0</v>
      </c>
      <c r="N5" s="40">
        <v>31</v>
      </c>
      <c r="O5" s="41">
        <v>33</v>
      </c>
      <c r="P5" s="64">
        <f t="shared" si="24"/>
        <v>64</v>
      </c>
      <c r="Q5" s="54" t="e">
        <f t="shared" si="1"/>
        <v>#DIV/0!</v>
      </c>
      <c r="R5" s="54" t="e">
        <f t="shared" si="1"/>
        <v>#DIV/0!</v>
      </c>
      <c r="S5" s="55" t="e">
        <f t="shared" si="2"/>
        <v>#DIV/0!</v>
      </c>
      <c r="T5" s="45">
        <v>0</v>
      </c>
      <c r="U5" s="46">
        <v>0</v>
      </c>
      <c r="V5" s="65">
        <f t="shared" si="3"/>
        <v>0</v>
      </c>
      <c r="W5" s="48">
        <v>34</v>
      </c>
      <c r="X5" s="49">
        <v>33</v>
      </c>
      <c r="Y5" s="50">
        <f t="shared" si="4"/>
        <v>67</v>
      </c>
      <c r="Z5" s="54" t="e">
        <f t="shared" si="5"/>
        <v>#DIV/0!</v>
      </c>
      <c r="AA5" s="54" t="e">
        <f t="shared" si="5"/>
        <v>#DIV/0!</v>
      </c>
      <c r="AB5" s="55" t="e">
        <f t="shared" si="6"/>
        <v>#DIV/0!</v>
      </c>
      <c r="AC5" s="20">
        <v>0</v>
      </c>
      <c r="AD5" s="21">
        <v>0</v>
      </c>
      <c r="AE5" s="109">
        <f t="shared" si="7"/>
        <v>0</v>
      </c>
      <c r="AF5" s="53">
        <v>33</v>
      </c>
      <c r="AG5" s="53">
        <v>20</v>
      </c>
      <c r="AH5" s="53">
        <f t="shared" si="8"/>
        <v>53</v>
      </c>
      <c r="AI5" s="54" t="e">
        <f t="shared" si="9"/>
        <v>#DIV/0!</v>
      </c>
      <c r="AJ5" s="54" t="e">
        <f t="shared" si="9"/>
        <v>#DIV/0!</v>
      </c>
      <c r="AK5" s="55" t="e">
        <f t="shared" si="10"/>
        <v>#DIV/0!</v>
      </c>
      <c r="AL5" s="20">
        <v>0</v>
      </c>
      <c r="AM5" s="21">
        <v>0</v>
      </c>
      <c r="AN5" s="21">
        <f t="shared" si="11"/>
        <v>0</v>
      </c>
      <c r="AO5" s="22">
        <v>11</v>
      </c>
      <c r="AP5" s="23">
        <v>19</v>
      </c>
      <c r="AQ5" s="23">
        <f t="shared" si="12"/>
        <v>30</v>
      </c>
      <c r="AR5" s="54" t="e">
        <f t="shared" si="13"/>
        <v>#DIV/0!</v>
      </c>
      <c r="AS5" s="54" t="e">
        <f t="shared" si="13"/>
        <v>#DIV/0!</v>
      </c>
      <c r="AT5" s="55" t="e">
        <f t="shared" si="14"/>
        <v>#DIV/0!</v>
      </c>
      <c r="AU5" s="45">
        <v>0</v>
      </c>
      <c r="AV5" s="46">
        <v>0</v>
      </c>
      <c r="AW5" s="110">
        <f t="shared" si="15"/>
        <v>0</v>
      </c>
      <c r="AX5" s="24">
        <v>0</v>
      </c>
      <c r="AY5" s="25">
        <v>0</v>
      </c>
      <c r="AZ5" s="25">
        <f t="shared" si="16"/>
        <v>0</v>
      </c>
      <c r="BA5" s="54" t="e">
        <f t="shared" si="17"/>
        <v>#DIV/0!</v>
      </c>
      <c r="BB5" s="54" t="e">
        <f t="shared" si="17"/>
        <v>#DIV/0!</v>
      </c>
      <c r="BC5" s="55" t="e">
        <f t="shared" si="18"/>
        <v>#DIV/0!</v>
      </c>
      <c r="BD5" s="45">
        <v>0</v>
      </c>
      <c r="BE5" s="46">
        <v>0</v>
      </c>
      <c r="BF5" s="46">
        <f t="shared" si="19"/>
        <v>0</v>
      </c>
      <c r="BG5" s="98">
        <v>0</v>
      </c>
      <c r="BH5" s="28">
        <v>0</v>
      </c>
      <c r="BI5" s="28">
        <f t="shared" si="20"/>
        <v>0</v>
      </c>
      <c r="BJ5" s="54" t="e">
        <f t="shared" si="21"/>
        <v>#DIV/0!</v>
      </c>
      <c r="BK5" s="54" t="e">
        <f t="shared" si="21"/>
        <v>#DIV/0!</v>
      </c>
      <c r="BL5" s="55" t="e">
        <f t="shared" si="22"/>
        <v>#DIV/0!</v>
      </c>
      <c r="BM5" s="111" t="e">
        <f t="shared" si="25"/>
        <v>#DIV/0!</v>
      </c>
      <c r="BN5" s="109"/>
      <c r="BO5" s="112"/>
      <c r="BP5" s="119"/>
      <c r="BQ5" s="120"/>
      <c r="BR5" s="121" t="s">
        <v>16</v>
      </c>
      <c r="BS5" s="122">
        <f>COUNTIF(BM3:BM50,"&gt;30%")+COUNTIF(BM3:BM50,"&lt;-30%")</f>
        <v>8</v>
      </c>
      <c r="BT5" s="123"/>
    </row>
    <row r="6" spans="1:72" ht="16.5" thickBot="1" x14ac:dyDescent="0.3">
      <c r="A6" s="107">
        <v>4</v>
      </c>
      <c r="B6" s="118">
        <v>2015</v>
      </c>
      <c r="C6" s="184" t="s">
        <v>21</v>
      </c>
      <c r="D6" s="184" t="s">
        <v>22</v>
      </c>
      <c r="E6" s="185" t="s">
        <v>147</v>
      </c>
      <c r="F6" s="184" t="s">
        <v>29</v>
      </c>
      <c r="G6" s="187" t="s">
        <v>77</v>
      </c>
      <c r="H6" s="34">
        <v>32</v>
      </c>
      <c r="I6" s="35">
        <v>25</v>
      </c>
      <c r="J6" s="62">
        <f t="shared" si="23"/>
        <v>57</v>
      </c>
      <c r="K6" s="108">
        <v>0</v>
      </c>
      <c r="L6" s="38">
        <v>0</v>
      </c>
      <c r="M6" s="63">
        <f t="shared" si="0"/>
        <v>0</v>
      </c>
      <c r="N6" s="40">
        <v>0</v>
      </c>
      <c r="O6" s="41">
        <v>0</v>
      </c>
      <c r="P6" s="64">
        <f t="shared" si="24"/>
        <v>0</v>
      </c>
      <c r="Q6" s="54" t="e">
        <f t="shared" si="1"/>
        <v>#DIV/0!</v>
      </c>
      <c r="R6" s="54" t="e">
        <f t="shared" si="1"/>
        <v>#DIV/0!</v>
      </c>
      <c r="S6" s="55" t="e">
        <f t="shared" si="2"/>
        <v>#DIV/0!</v>
      </c>
      <c r="T6" s="45">
        <v>0</v>
      </c>
      <c r="U6" s="46">
        <v>0</v>
      </c>
      <c r="V6" s="65">
        <f t="shared" si="3"/>
        <v>0</v>
      </c>
      <c r="W6" s="48">
        <v>0</v>
      </c>
      <c r="X6" s="49">
        <v>0</v>
      </c>
      <c r="Y6" s="50">
        <f t="shared" si="4"/>
        <v>0</v>
      </c>
      <c r="Z6" s="54" t="e">
        <f t="shared" si="5"/>
        <v>#DIV/0!</v>
      </c>
      <c r="AA6" s="54" t="e">
        <f t="shared" si="5"/>
        <v>#DIV/0!</v>
      </c>
      <c r="AB6" s="55" t="e">
        <f t="shared" si="6"/>
        <v>#DIV/0!</v>
      </c>
      <c r="AC6" s="20">
        <v>0</v>
      </c>
      <c r="AD6" s="21">
        <v>0</v>
      </c>
      <c r="AE6" s="109">
        <f t="shared" si="7"/>
        <v>0</v>
      </c>
      <c r="AF6" s="53">
        <v>0</v>
      </c>
      <c r="AG6" s="53">
        <v>0</v>
      </c>
      <c r="AH6" s="53">
        <f t="shared" si="8"/>
        <v>0</v>
      </c>
      <c r="AI6" s="54" t="e">
        <f t="shared" si="9"/>
        <v>#DIV/0!</v>
      </c>
      <c r="AJ6" s="54" t="e">
        <f t="shared" si="9"/>
        <v>#DIV/0!</v>
      </c>
      <c r="AK6" s="55" t="e">
        <f t="shared" si="10"/>
        <v>#DIV/0!</v>
      </c>
      <c r="AL6" s="20">
        <v>0</v>
      </c>
      <c r="AM6" s="21">
        <v>0</v>
      </c>
      <c r="AN6" s="21">
        <f t="shared" si="11"/>
        <v>0</v>
      </c>
      <c r="AO6" s="22">
        <v>0</v>
      </c>
      <c r="AP6" s="23">
        <v>0</v>
      </c>
      <c r="AQ6" s="23">
        <f t="shared" si="12"/>
        <v>0</v>
      </c>
      <c r="AR6" s="54" t="e">
        <f t="shared" si="13"/>
        <v>#DIV/0!</v>
      </c>
      <c r="AS6" s="54" t="e">
        <f t="shared" si="13"/>
        <v>#DIV/0!</v>
      </c>
      <c r="AT6" s="55" t="e">
        <f t="shared" si="14"/>
        <v>#DIV/0!</v>
      </c>
      <c r="AU6" s="45">
        <v>0</v>
      </c>
      <c r="AV6" s="46">
        <v>0</v>
      </c>
      <c r="AW6" s="110">
        <f t="shared" si="15"/>
        <v>0</v>
      </c>
      <c r="AX6" s="24">
        <v>0</v>
      </c>
      <c r="AY6" s="25">
        <v>0</v>
      </c>
      <c r="AZ6" s="25">
        <f t="shared" si="16"/>
        <v>0</v>
      </c>
      <c r="BA6" s="54" t="e">
        <f t="shared" si="17"/>
        <v>#DIV/0!</v>
      </c>
      <c r="BB6" s="54" t="e">
        <f t="shared" si="17"/>
        <v>#DIV/0!</v>
      </c>
      <c r="BC6" s="55" t="e">
        <f t="shared" si="18"/>
        <v>#DIV/0!</v>
      </c>
      <c r="BD6" s="45">
        <v>0</v>
      </c>
      <c r="BE6" s="46">
        <v>0</v>
      </c>
      <c r="BF6" s="46">
        <f t="shared" si="19"/>
        <v>0</v>
      </c>
      <c r="BG6" s="98">
        <v>0</v>
      </c>
      <c r="BH6" s="28">
        <v>0</v>
      </c>
      <c r="BI6" s="28">
        <f t="shared" si="20"/>
        <v>0</v>
      </c>
      <c r="BJ6" s="54" t="e">
        <f t="shared" si="21"/>
        <v>#DIV/0!</v>
      </c>
      <c r="BK6" s="54" t="e">
        <f t="shared" si="21"/>
        <v>#DIV/0!</v>
      </c>
      <c r="BL6" s="55" t="e">
        <f t="shared" si="22"/>
        <v>#DIV/0!</v>
      </c>
      <c r="BM6" s="111" t="e">
        <f t="shared" si="25"/>
        <v>#DIV/0!</v>
      </c>
      <c r="BN6" s="109"/>
      <c r="BO6" s="112"/>
      <c r="BP6" s="124"/>
      <c r="BQ6" s="125"/>
      <c r="BR6" s="126" t="s">
        <v>17</v>
      </c>
      <c r="BS6" s="127">
        <f>COUNTA(BM3:BM50)-COUNT(BM3:BM50)</f>
        <v>15</v>
      </c>
      <c r="BT6" s="128"/>
    </row>
    <row r="7" spans="1:72" ht="16.5" thickBot="1" x14ac:dyDescent="0.3">
      <c r="A7" s="107">
        <v>5</v>
      </c>
      <c r="B7" s="97">
        <v>2015</v>
      </c>
      <c r="C7" s="184" t="s">
        <v>21</v>
      </c>
      <c r="D7" s="184" t="s">
        <v>22</v>
      </c>
      <c r="E7" s="185" t="s">
        <v>147</v>
      </c>
      <c r="F7" s="184" t="s">
        <v>30</v>
      </c>
      <c r="G7" s="187" t="s">
        <v>78</v>
      </c>
      <c r="H7" s="34">
        <v>14</v>
      </c>
      <c r="I7" s="35">
        <v>10</v>
      </c>
      <c r="J7" s="62">
        <f t="shared" si="23"/>
        <v>24</v>
      </c>
      <c r="K7" s="108">
        <v>18</v>
      </c>
      <c r="L7" s="38">
        <v>13</v>
      </c>
      <c r="M7" s="63">
        <f t="shared" si="0"/>
        <v>31</v>
      </c>
      <c r="N7" s="40">
        <v>16</v>
      </c>
      <c r="O7" s="41">
        <v>19</v>
      </c>
      <c r="P7" s="64">
        <f t="shared" si="24"/>
        <v>35</v>
      </c>
      <c r="Q7" s="54">
        <f t="shared" si="1"/>
        <v>-0.1111111111111111</v>
      </c>
      <c r="R7" s="54">
        <f t="shared" si="1"/>
        <v>0.46153846153846156</v>
      </c>
      <c r="S7" s="55">
        <f t="shared" si="2"/>
        <v>0.17521367521367523</v>
      </c>
      <c r="T7" s="45">
        <v>19</v>
      </c>
      <c r="U7" s="46">
        <v>30</v>
      </c>
      <c r="V7" s="65">
        <f t="shared" si="3"/>
        <v>49</v>
      </c>
      <c r="W7" s="48">
        <v>27</v>
      </c>
      <c r="X7" s="49">
        <v>23</v>
      </c>
      <c r="Y7" s="50">
        <f t="shared" si="4"/>
        <v>50</v>
      </c>
      <c r="Z7" s="54">
        <f t="shared" si="5"/>
        <v>0.42105263157894735</v>
      </c>
      <c r="AA7" s="54">
        <f t="shared" si="5"/>
        <v>-0.23333333333333334</v>
      </c>
      <c r="AB7" s="55">
        <f t="shared" si="6"/>
        <v>9.3859649122807004E-2</v>
      </c>
      <c r="AC7" s="20">
        <v>13</v>
      </c>
      <c r="AD7" s="21">
        <v>24</v>
      </c>
      <c r="AE7" s="109">
        <f t="shared" si="7"/>
        <v>37</v>
      </c>
      <c r="AF7" s="53">
        <v>21</v>
      </c>
      <c r="AG7" s="53">
        <v>19</v>
      </c>
      <c r="AH7" s="53">
        <f t="shared" si="8"/>
        <v>40</v>
      </c>
      <c r="AI7" s="54">
        <f t="shared" si="9"/>
        <v>0.61538461538461542</v>
      </c>
      <c r="AJ7" s="54">
        <f t="shared" si="9"/>
        <v>-0.20833333333333334</v>
      </c>
      <c r="AK7" s="55">
        <f t="shared" si="10"/>
        <v>0.20352564102564102</v>
      </c>
      <c r="AL7" s="20">
        <v>14</v>
      </c>
      <c r="AM7" s="21">
        <v>22</v>
      </c>
      <c r="AN7" s="21">
        <f t="shared" si="11"/>
        <v>36</v>
      </c>
      <c r="AO7" s="22">
        <v>16</v>
      </c>
      <c r="AP7" s="23">
        <v>10</v>
      </c>
      <c r="AQ7" s="23">
        <f t="shared" si="12"/>
        <v>26</v>
      </c>
      <c r="AR7" s="54">
        <f t="shared" si="13"/>
        <v>0.14285714285714285</v>
      </c>
      <c r="AS7" s="54">
        <f t="shared" si="13"/>
        <v>-0.54545454545454541</v>
      </c>
      <c r="AT7" s="55">
        <f t="shared" si="14"/>
        <v>-0.20129870129870128</v>
      </c>
      <c r="AU7" s="45">
        <v>33</v>
      </c>
      <c r="AV7" s="46">
        <v>33</v>
      </c>
      <c r="AW7" s="110">
        <f t="shared" si="15"/>
        <v>66</v>
      </c>
      <c r="AX7" s="24">
        <v>16</v>
      </c>
      <c r="AY7" s="25">
        <v>25</v>
      </c>
      <c r="AZ7" s="25">
        <f t="shared" si="16"/>
        <v>41</v>
      </c>
      <c r="BA7" s="54">
        <f t="shared" si="17"/>
        <v>-0.51515151515151514</v>
      </c>
      <c r="BB7" s="54">
        <f t="shared" si="17"/>
        <v>-0.24242424242424243</v>
      </c>
      <c r="BC7" s="55">
        <f t="shared" si="18"/>
        <v>-0.37878787878787878</v>
      </c>
      <c r="BD7" s="45">
        <v>19</v>
      </c>
      <c r="BE7" s="46">
        <v>11</v>
      </c>
      <c r="BF7" s="46">
        <f t="shared" si="19"/>
        <v>30</v>
      </c>
      <c r="BG7" s="98">
        <v>14</v>
      </c>
      <c r="BH7" s="28">
        <v>9</v>
      </c>
      <c r="BI7" s="28">
        <f t="shared" si="20"/>
        <v>23</v>
      </c>
      <c r="BJ7" s="54">
        <f t="shared" si="21"/>
        <v>-0.26315789473684209</v>
      </c>
      <c r="BK7" s="54">
        <f t="shared" si="21"/>
        <v>-0.18181818181818182</v>
      </c>
      <c r="BL7" s="55">
        <f t="shared" si="22"/>
        <v>-0.22248803827751196</v>
      </c>
      <c r="BM7" s="111">
        <f t="shared" si="25"/>
        <v>-5.4995942166994792E-2</v>
      </c>
      <c r="BN7" s="109"/>
      <c r="BO7" s="112"/>
      <c r="BP7" s="124"/>
      <c r="BQ7" s="129"/>
      <c r="BR7" s="130" t="s">
        <v>18</v>
      </c>
      <c r="BS7" s="131">
        <f>BS5+BS6</f>
        <v>23</v>
      </c>
      <c r="BT7" s="132">
        <f>BS7/BS4</f>
        <v>0.47916666666666669</v>
      </c>
    </row>
    <row r="8" spans="1:72" x14ac:dyDescent="0.25">
      <c r="A8" s="107">
        <v>6</v>
      </c>
      <c r="B8" s="97">
        <v>2015</v>
      </c>
      <c r="C8" s="184" t="s">
        <v>21</v>
      </c>
      <c r="D8" s="184" t="s">
        <v>22</v>
      </c>
      <c r="E8" s="185" t="s">
        <v>147</v>
      </c>
      <c r="F8" s="184" t="s">
        <v>31</v>
      </c>
      <c r="G8" s="187" t="s">
        <v>79</v>
      </c>
      <c r="H8" s="34">
        <v>19</v>
      </c>
      <c r="I8" s="35">
        <v>25</v>
      </c>
      <c r="J8" s="62">
        <f t="shared" si="23"/>
        <v>44</v>
      </c>
      <c r="K8" s="108">
        <v>23</v>
      </c>
      <c r="L8" s="38">
        <v>25</v>
      </c>
      <c r="M8" s="63">
        <f t="shared" si="0"/>
        <v>48</v>
      </c>
      <c r="N8" s="40">
        <v>12</v>
      </c>
      <c r="O8" s="41">
        <v>20</v>
      </c>
      <c r="P8" s="64">
        <f t="shared" si="24"/>
        <v>32</v>
      </c>
      <c r="Q8" s="54">
        <f t="shared" si="1"/>
        <v>-0.47826086956521741</v>
      </c>
      <c r="R8" s="54">
        <f t="shared" si="1"/>
        <v>-0.2</v>
      </c>
      <c r="S8" s="55">
        <f t="shared" si="2"/>
        <v>-0.33913043478260874</v>
      </c>
      <c r="T8" s="45">
        <v>18</v>
      </c>
      <c r="U8" s="46">
        <v>10</v>
      </c>
      <c r="V8" s="65">
        <f t="shared" si="3"/>
        <v>28</v>
      </c>
      <c r="W8" s="48">
        <v>13</v>
      </c>
      <c r="X8" s="49">
        <v>8</v>
      </c>
      <c r="Y8" s="50">
        <f t="shared" si="4"/>
        <v>21</v>
      </c>
      <c r="Z8" s="54">
        <f t="shared" si="5"/>
        <v>-0.27777777777777779</v>
      </c>
      <c r="AA8" s="54">
        <f t="shared" si="5"/>
        <v>-0.2</v>
      </c>
      <c r="AB8" s="55">
        <f t="shared" si="6"/>
        <v>-0.2388888888888889</v>
      </c>
      <c r="AC8" s="20">
        <v>12</v>
      </c>
      <c r="AD8" s="21">
        <v>13</v>
      </c>
      <c r="AE8" s="109">
        <f t="shared" si="7"/>
        <v>25</v>
      </c>
      <c r="AF8" s="53">
        <v>14</v>
      </c>
      <c r="AG8" s="53">
        <v>15</v>
      </c>
      <c r="AH8" s="53">
        <f t="shared" si="8"/>
        <v>29</v>
      </c>
      <c r="AI8" s="54">
        <f t="shared" si="9"/>
        <v>0.16666666666666666</v>
      </c>
      <c r="AJ8" s="54">
        <f t="shared" si="9"/>
        <v>0.15384615384615385</v>
      </c>
      <c r="AK8" s="55">
        <f t="shared" si="10"/>
        <v>0.16025641025641024</v>
      </c>
      <c r="AL8" s="20">
        <v>13</v>
      </c>
      <c r="AM8" s="21">
        <v>14</v>
      </c>
      <c r="AN8" s="21">
        <f t="shared" si="11"/>
        <v>27</v>
      </c>
      <c r="AO8" s="22">
        <v>12</v>
      </c>
      <c r="AP8" s="23">
        <v>15</v>
      </c>
      <c r="AQ8" s="23">
        <f t="shared" si="12"/>
        <v>27</v>
      </c>
      <c r="AR8" s="54">
        <f t="shared" si="13"/>
        <v>-7.6923076923076927E-2</v>
      </c>
      <c r="AS8" s="54">
        <f t="shared" si="13"/>
        <v>7.1428571428571425E-2</v>
      </c>
      <c r="AT8" s="55">
        <f t="shared" si="14"/>
        <v>-2.7472527472527514E-3</v>
      </c>
      <c r="AU8" s="45">
        <v>9</v>
      </c>
      <c r="AV8" s="46">
        <v>14</v>
      </c>
      <c r="AW8" s="110">
        <f t="shared" si="15"/>
        <v>23</v>
      </c>
      <c r="AX8" s="24">
        <v>11</v>
      </c>
      <c r="AY8" s="25">
        <v>12</v>
      </c>
      <c r="AZ8" s="25">
        <f t="shared" si="16"/>
        <v>23</v>
      </c>
      <c r="BA8" s="54">
        <f t="shared" si="17"/>
        <v>0.22222222222222221</v>
      </c>
      <c r="BB8" s="54">
        <f t="shared" si="17"/>
        <v>-0.14285714285714285</v>
      </c>
      <c r="BC8" s="55">
        <f t="shared" si="18"/>
        <v>3.968253968253968E-2</v>
      </c>
      <c r="BD8" s="45">
        <v>11</v>
      </c>
      <c r="BE8" s="46">
        <v>9</v>
      </c>
      <c r="BF8" s="46">
        <f t="shared" si="19"/>
        <v>20</v>
      </c>
      <c r="BG8" s="98">
        <v>11</v>
      </c>
      <c r="BH8" s="28">
        <v>6</v>
      </c>
      <c r="BI8" s="28">
        <f t="shared" si="20"/>
        <v>17</v>
      </c>
      <c r="BJ8" s="54">
        <f t="shared" si="21"/>
        <v>0</v>
      </c>
      <c r="BK8" s="54">
        <f t="shared" si="21"/>
        <v>-0.33333333333333331</v>
      </c>
      <c r="BL8" s="55">
        <f t="shared" si="22"/>
        <v>-0.16666666666666666</v>
      </c>
      <c r="BM8" s="111">
        <f t="shared" si="25"/>
        <v>-9.1249048857744527E-2</v>
      </c>
      <c r="BN8" s="109"/>
      <c r="BO8" s="109"/>
      <c r="BP8" s="109"/>
      <c r="BQ8" s="109"/>
      <c r="BR8" s="109"/>
      <c r="BS8" s="109"/>
      <c r="BT8" s="109"/>
    </row>
    <row r="9" spans="1:72" x14ac:dyDescent="0.25">
      <c r="A9" s="107">
        <v>7</v>
      </c>
      <c r="B9" s="97">
        <v>2015</v>
      </c>
      <c r="C9" s="184" t="s">
        <v>21</v>
      </c>
      <c r="D9" s="184" t="s">
        <v>22</v>
      </c>
      <c r="E9" s="185" t="s">
        <v>147</v>
      </c>
      <c r="F9" s="184" t="s">
        <v>32</v>
      </c>
      <c r="G9" s="187" t="s">
        <v>80</v>
      </c>
      <c r="H9" s="34">
        <v>62</v>
      </c>
      <c r="I9" s="35">
        <v>74</v>
      </c>
      <c r="J9" s="62">
        <f t="shared" si="23"/>
        <v>136</v>
      </c>
      <c r="K9" s="108">
        <v>47</v>
      </c>
      <c r="L9" s="38">
        <v>51</v>
      </c>
      <c r="M9" s="63">
        <f t="shared" si="0"/>
        <v>98</v>
      </c>
      <c r="N9" s="40">
        <v>21</v>
      </c>
      <c r="O9" s="41">
        <v>39</v>
      </c>
      <c r="P9" s="64">
        <f t="shared" si="24"/>
        <v>60</v>
      </c>
      <c r="Q9" s="54">
        <f t="shared" si="1"/>
        <v>-0.55319148936170215</v>
      </c>
      <c r="R9" s="54">
        <f t="shared" si="1"/>
        <v>-0.23529411764705882</v>
      </c>
      <c r="S9" s="55">
        <f t="shared" si="2"/>
        <v>-0.39424280350438046</v>
      </c>
      <c r="T9" s="45">
        <v>17</v>
      </c>
      <c r="U9" s="46">
        <v>30</v>
      </c>
      <c r="V9" s="65">
        <f t="shared" si="3"/>
        <v>47</v>
      </c>
      <c r="W9" s="48">
        <v>22</v>
      </c>
      <c r="X9" s="49">
        <v>26</v>
      </c>
      <c r="Y9" s="50">
        <f t="shared" si="4"/>
        <v>48</v>
      </c>
      <c r="Z9" s="54">
        <f t="shared" si="5"/>
        <v>0.29411764705882354</v>
      </c>
      <c r="AA9" s="54">
        <f t="shared" si="5"/>
        <v>-0.13333333333333333</v>
      </c>
      <c r="AB9" s="55">
        <f t="shared" si="6"/>
        <v>8.0392156862745104E-2</v>
      </c>
      <c r="AC9" s="20">
        <v>53</v>
      </c>
      <c r="AD9" s="21">
        <v>37</v>
      </c>
      <c r="AE9" s="109">
        <f t="shared" si="7"/>
        <v>90</v>
      </c>
      <c r="AF9" s="53">
        <v>47</v>
      </c>
      <c r="AG9" s="53">
        <v>42</v>
      </c>
      <c r="AH9" s="53">
        <f t="shared" si="8"/>
        <v>89</v>
      </c>
      <c r="AI9" s="54">
        <f t="shared" si="9"/>
        <v>-0.11320754716981132</v>
      </c>
      <c r="AJ9" s="54">
        <f t="shared" si="9"/>
        <v>0.13513513513513514</v>
      </c>
      <c r="AK9" s="55">
        <f t="shared" si="10"/>
        <v>1.096379398266191E-2</v>
      </c>
      <c r="AL9" s="20">
        <v>29</v>
      </c>
      <c r="AM9" s="21">
        <v>30</v>
      </c>
      <c r="AN9" s="21">
        <f t="shared" si="11"/>
        <v>59</v>
      </c>
      <c r="AO9" s="22">
        <v>34</v>
      </c>
      <c r="AP9" s="23">
        <v>27</v>
      </c>
      <c r="AQ9" s="23">
        <f t="shared" si="12"/>
        <v>61</v>
      </c>
      <c r="AR9" s="54">
        <f t="shared" si="13"/>
        <v>0.17241379310344829</v>
      </c>
      <c r="AS9" s="54">
        <f t="shared" si="13"/>
        <v>-0.1</v>
      </c>
      <c r="AT9" s="55">
        <f t="shared" si="14"/>
        <v>3.6206896551724141E-2</v>
      </c>
      <c r="AU9" s="45">
        <v>13</v>
      </c>
      <c r="AV9" s="46">
        <v>27</v>
      </c>
      <c r="AW9" s="110">
        <f t="shared" si="15"/>
        <v>40</v>
      </c>
      <c r="AX9" s="24">
        <v>21</v>
      </c>
      <c r="AY9" s="25">
        <v>31</v>
      </c>
      <c r="AZ9" s="25">
        <f t="shared" si="16"/>
        <v>52</v>
      </c>
      <c r="BA9" s="54">
        <f t="shared" si="17"/>
        <v>0.61538461538461542</v>
      </c>
      <c r="BB9" s="54">
        <f t="shared" si="17"/>
        <v>0.14814814814814814</v>
      </c>
      <c r="BC9" s="55">
        <f t="shared" si="18"/>
        <v>0.38176638176638178</v>
      </c>
      <c r="BD9" s="45">
        <v>16</v>
      </c>
      <c r="BE9" s="46">
        <v>18</v>
      </c>
      <c r="BF9" s="46">
        <f t="shared" si="19"/>
        <v>34</v>
      </c>
      <c r="BG9" s="98">
        <v>9</v>
      </c>
      <c r="BH9" s="28">
        <v>13</v>
      </c>
      <c r="BI9" s="28">
        <f t="shared" si="20"/>
        <v>22</v>
      </c>
      <c r="BJ9" s="54">
        <f t="shared" si="21"/>
        <v>-0.4375</v>
      </c>
      <c r="BK9" s="54">
        <f t="shared" si="21"/>
        <v>-0.27777777777777779</v>
      </c>
      <c r="BL9" s="55">
        <f t="shared" si="22"/>
        <v>-0.3576388888888889</v>
      </c>
      <c r="BM9" s="111">
        <f t="shared" si="25"/>
        <v>-4.0425410538292739E-2</v>
      </c>
      <c r="BN9" s="109"/>
      <c r="BO9" s="109"/>
      <c r="BP9" s="109"/>
      <c r="BQ9" s="109"/>
      <c r="BR9" s="109"/>
      <c r="BS9" s="109"/>
      <c r="BT9" s="109"/>
    </row>
    <row r="10" spans="1:72" x14ac:dyDescent="0.25">
      <c r="A10" s="107">
        <v>8</v>
      </c>
      <c r="B10" s="97">
        <v>2015</v>
      </c>
      <c r="C10" s="184" t="s">
        <v>21</v>
      </c>
      <c r="D10" s="184" t="s">
        <v>22</v>
      </c>
      <c r="E10" s="185" t="s">
        <v>147</v>
      </c>
      <c r="F10" s="184" t="s">
        <v>33</v>
      </c>
      <c r="G10" s="187" t="s">
        <v>81</v>
      </c>
      <c r="H10" s="34">
        <v>30</v>
      </c>
      <c r="I10" s="35">
        <v>34</v>
      </c>
      <c r="J10" s="62">
        <f t="shared" si="23"/>
        <v>64</v>
      </c>
      <c r="K10" s="108">
        <v>67</v>
      </c>
      <c r="L10" s="38">
        <v>50</v>
      </c>
      <c r="M10" s="63">
        <f t="shared" si="0"/>
        <v>117</v>
      </c>
      <c r="N10" s="40">
        <v>27</v>
      </c>
      <c r="O10" s="41">
        <v>39</v>
      </c>
      <c r="P10" s="64">
        <f t="shared" si="24"/>
        <v>66</v>
      </c>
      <c r="Q10" s="54">
        <f t="shared" si="1"/>
        <v>-0.59701492537313428</v>
      </c>
      <c r="R10" s="54">
        <f t="shared" si="1"/>
        <v>-0.22</v>
      </c>
      <c r="S10" s="55">
        <f t="shared" si="2"/>
        <v>-0.40850746268656712</v>
      </c>
      <c r="T10" s="45">
        <v>67</v>
      </c>
      <c r="U10" s="46">
        <v>49</v>
      </c>
      <c r="V10" s="65">
        <f t="shared" si="3"/>
        <v>116</v>
      </c>
      <c r="W10" s="48">
        <v>31</v>
      </c>
      <c r="X10" s="49">
        <v>24</v>
      </c>
      <c r="Y10" s="50">
        <f t="shared" si="4"/>
        <v>55</v>
      </c>
      <c r="Z10" s="54">
        <f t="shared" si="5"/>
        <v>-0.53731343283582089</v>
      </c>
      <c r="AA10" s="54">
        <f t="shared" si="5"/>
        <v>-0.51020408163265307</v>
      </c>
      <c r="AB10" s="55">
        <f t="shared" si="6"/>
        <v>-0.52375875723423704</v>
      </c>
      <c r="AC10" s="20">
        <v>59</v>
      </c>
      <c r="AD10" s="21">
        <v>58</v>
      </c>
      <c r="AE10" s="109">
        <f t="shared" si="7"/>
        <v>117</v>
      </c>
      <c r="AF10" s="53">
        <v>14</v>
      </c>
      <c r="AG10" s="53">
        <v>23</v>
      </c>
      <c r="AH10" s="53">
        <f t="shared" si="8"/>
        <v>37</v>
      </c>
      <c r="AI10" s="54">
        <f t="shared" si="9"/>
        <v>-0.76271186440677963</v>
      </c>
      <c r="AJ10" s="54">
        <f t="shared" si="9"/>
        <v>-0.60344827586206895</v>
      </c>
      <c r="AK10" s="55">
        <f t="shared" si="10"/>
        <v>-0.68308007013442429</v>
      </c>
      <c r="AL10" s="20">
        <v>43</v>
      </c>
      <c r="AM10" s="21">
        <v>56</v>
      </c>
      <c r="AN10" s="21">
        <f t="shared" si="11"/>
        <v>99</v>
      </c>
      <c r="AO10" s="22">
        <v>6</v>
      </c>
      <c r="AP10" s="23">
        <v>24</v>
      </c>
      <c r="AQ10" s="23">
        <f t="shared" si="12"/>
        <v>30</v>
      </c>
      <c r="AR10" s="54">
        <f t="shared" si="13"/>
        <v>-0.86046511627906974</v>
      </c>
      <c r="AS10" s="54">
        <f t="shared" si="13"/>
        <v>-0.5714285714285714</v>
      </c>
      <c r="AT10" s="55">
        <f t="shared" si="14"/>
        <v>-0.71594684385382057</v>
      </c>
      <c r="AU10" s="45">
        <v>53</v>
      </c>
      <c r="AV10" s="46">
        <v>54</v>
      </c>
      <c r="AW10" s="110">
        <f t="shared" si="15"/>
        <v>107</v>
      </c>
      <c r="AX10" s="24">
        <v>29</v>
      </c>
      <c r="AY10" s="25">
        <v>25</v>
      </c>
      <c r="AZ10" s="25">
        <f t="shared" si="16"/>
        <v>54</v>
      </c>
      <c r="BA10" s="54">
        <f t="shared" si="17"/>
        <v>-0.45283018867924529</v>
      </c>
      <c r="BB10" s="54">
        <f t="shared" si="17"/>
        <v>-0.53703703703703709</v>
      </c>
      <c r="BC10" s="55">
        <f t="shared" si="18"/>
        <v>-0.49493361285814119</v>
      </c>
      <c r="BD10" s="45">
        <v>34</v>
      </c>
      <c r="BE10" s="46">
        <v>33</v>
      </c>
      <c r="BF10" s="46">
        <f t="shared" si="19"/>
        <v>67</v>
      </c>
      <c r="BG10" s="98">
        <v>13</v>
      </c>
      <c r="BH10" s="28">
        <v>23</v>
      </c>
      <c r="BI10" s="28">
        <f t="shared" si="20"/>
        <v>36</v>
      </c>
      <c r="BJ10" s="54">
        <f t="shared" si="21"/>
        <v>-0.61764705882352944</v>
      </c>
      <c r="BK10" s="54">
        <f t="shared" si="21"/>
        <v>-0.30303030303030304</v>
      </c>
      <c r="BL10" s="55">
        <f t="shared" si="22"/>
        <v>-0.46033868092691621</v>
      </c>
      <c r="BM10" s="111">
        <f t="shared" si="25"/>
        <v>-0.54776090461568439</v>
      </c>
      <c r="BN10" s="109"/>
      <c r="BO10" s="109"/>
      <c r="BP10" s="109"/>
      <c r="BQ10" s="109"/>
      <c r="BR10" s="109"/>
      <c r="BS10" s="109"/>
      <c r="BT10" s="109"/>
    </row>
    <row r="11" spans="1:72" x14ac:dyDescent="0.25">
      <c r="A11" s="107">
        <v>9</v>
      </c>
      <c r="B11" s="97">
        <v>2015</v>
      </c>
      <c r="C11" s="184" t="s">
        <v>21</v>
      </c>
      <c r="D11" s="184" t="s">
        <v>22</v>
      </c>
      <c r="E11" s="185" t="s">
        <v>155</v>
      </c>
      <c r="F11" s="184" t="s">
        <v>34</v>
      </c>
      <c r="G11" s="187" t="s">
        <v>82</v>
      </c>
      <c r="H11" s="34">
        <v>54</v>
      </c>
      <c r="I11" s="35">
        <v>60</v>
      </c>
      <c r="J11" s="62">
        <f t="shared" si="23"/>
        <v>114</v>
      </c>
      <c r="K11" s="108">
        <v>39</v>
      </c>
      <c r="L11" s="38">
        <v>58</v>
      </c>
      <c r="M11" s="63">
        <f t="shared" si="0"/>
        <v>97</v>
      </c>
      <c r="N11" s="40">
        <v>14</v>
      </c>
      <c r="O11" s="41">
        <v>22</v>
      </c>
      <c r="P11" s="64">
        <f t="shared" si="24"/>
        <v>36</v>
      </c>
      <c r="Q11" s="54">
        <f t="shared" si="1"/>
        <v>-0.64102564102564108</v>
      </c>
      <c r="R11" s="54">
        <f t="shared" si="1"/>
        <v>-0.62068965517241381</v>
      </c>
      <c r="S11" s="55">
        <f t="shared" si="2"/>
        <v>-0.63085764809902745</v>
      </c>
      <c r="T11" s="45">
        <v>29</v>
      </c>
      <c r="U11" s="46">
        <v>33</v>
      </c>
      <c r="V11" s="65">
        <f t="shared" si="3"/>
        <v>62</v>
      </c>
      <c r="W11" s="48">
        <v>12</v>
      </c>
      <c r="X11" s="49">
        <v>22</v>
      </c>
      <c r="Y11" s="50">
        <f t="shared" si="4"/>
        <v>34</v>
      </c>
      <c r="Z11" s="54">
        <f t="shared" si="5"/>
        <v>-0.58620689655172409</v>
      </c>
      <c r="AA11" s="54">
        <f t="shared" si="5"/>
        <v>-0.33333333333333331</v>
      </c>
      <c r="AB11" s="55">
        <f t="shared" si="6"/>
        <v>-0.45977011494252873</v>
      </c>
      <c r="AC11" s="20">
        <v>19</v>
      </c>
      <c r="AD11" s="21">
        <v>21</v>
      </c>
      <c r="AE11" s="109">
        <f t="shared" si="7"/>
        <v>40</v>
      </c>
      <c r="AF11" s="53">
        <v>15</v>
      </c>
      <c r="AG11" s="53">
        <v>7</v>
      </c>
      <c r="AH11" s="53">
        <f t="shared" si="8"/>
        <v>22</v>
      </c>
      <c r="AI11" s="54">
        <f t="shared" si="9"/>
        <v>-0.21052631578947367</v>
      </c>
      <c r="AJ11" s="54">
        <f t="shared" si="9"/>
        <v>-0.66666666666666663</v>
      </c>
      <c r="AK11" s="55">
        <f t="shared" si="10"/>
        <v>-0.43859649122807015</v>
      </c>
      <c r="AL11" s="20">
        <v>17</v>
      </c>
      <c r="AM11" s="21">
        <v>9</v>
      </c>
      <c r="AN11" s="21">
        <f t="shared" si="11"/>
        <v>26</v>
      </c>
      <c r="AO11" s="22">
        <v>10</v>
      </c>
      <c r="AP11" s="23">
        <v>7</v>
      </c>
      <c r="AQ11" s="23">
        <f t="shared" si="12"/>
        <v>17</v>
      </c>
      <c r="AR11" s="54">
        <f t="shared" si="13"/>
        <v>-0.41176470588235292</v>
      </c>
      <c r="AS11" s="54">
        <f t="shared" si="13"/>
        <v>-0.22222222222222221</v>
      </c>
      <c r="AT11" s="55">
        <f t="shared" si="14"/>
        <v>-0.31699346405228757</v>
      </c>
      <c r="AU11" s="45">
        <v>7</v>
      </c>
      <c r="AV11" s="46">
        <v>8</v>
      </c>
      <c r="AW11" s="110">
        <f t="shared" si="15"/>
        <v>15</v>
      </c>
      <c r="AX11" s="24">
        <v>8</v>
      </c>
      <c r="AY11" s="25">
        <v>8</v>
      </c>
      <c r="AZ11" s="25">
        <f t="shared" si="16"/>
        <v>16</v>
      </c>
      <c r="BA11" s="54">
        <f t="shared" si="17"/>
        <v>0.14285714285714285</v>
      </c>
      <c r="BB11" s="54">
        <f t="shared" si="17"/>
        <v>0</v>
      </c>
      <c r="BC11" s="55">
        <f t="shared" si="18"/>
        <v>7.1428571428571425E-2</v>
      </c>
      <c r="BD11" s="45">
        <v>12</v>
      </c>
      <c r="BE11" s="46">
        <v>26</v>
      </c>
      <c r="BF11" s="46">
        <f t="shared" si="19"/>
        <v>38</v>
      </c>
      <c r="BG11" s="98">
        <v>9</v>
      </c>
      <c r="BH11" s="28">
        <v>18</v>
      </c>
      <c r="BI11" s="28">
        <f t="shared" si="20"/>
        <v>27</v>
      </c>
      <c r="BJ11" s="54">
        <f t="shared" si="21"/>
        <v>-0.25</v>
      </c>
      <c r="BK11" s="54">
        <f t="shared" si="21"/>
        <v>-0.30769230769230771</v>
      </c>
      <c r="BL11" s="55">
        <f t="shared" si="22"/>
        <v>-0.27884615384615385</v>
      </c>
      <c r="BM11" s="111">
        <f t="shared" si="25"/>
        <v>-0.34227255012324936</v>
      </c>
      <c r="BN11" s="109"/>
      <c r="BO11" s="109"/>
      <c r="BP11" s="109"/>
      <c r="BQ11" s="109"/>
      <c r="BR11" s="109"/>
      <c r="BS11" s="109"/>
      <c r="BT11" s="109"/>
    </row>
    <row r="12" spans="1:72" x14ac:dyDescent="0.25">
      <c r="A12" s="107">
        <v>10</v>
      </c>
      <c r="B12" s="97">
        <v>2015</v>
      </c>
      <c r="C12" s="184" t="s">
        <v>21</v>
      </c>
      <c r="D12" s="184" t="s">
        <v>22</v>
      </c>
      <c r="E12" s="185" t="s">
        <v>155</v>
      </c>
      <c r="F12" s="184" t="s">
        <v>35</v>
      </c>
      <c r="G12" s="187" t="s">
        <v>83</v>
      </c>
      <c r="H12" s="34">
        <v>10</v>
      </c>
      <c r="I12" s="35">
        <v>15</v>
      </c>
      <c r="J12" s="62">
        <f t="shared" si="23"/>
        <v>25</v>
      </c>
      <c r="K12" s="108">
        <v>15</v>
      </c>
      <c r="L12" s="38">
        <v>25</v>
      </c>
      <c r="M12" s="63">
        <f t="shared" si="0"/>
        <v>40</v>
      </c>
      <c r="N12" s="40">
        <v>15</v>
      </c>
      <c r="O12" s="41">
        <v>25</v>
      </c>
      <c r="P12" s="64">
        <f t="shared" si="24"/>
        <v>40</v>
      </c>
      <c r="Q12" s="54">
        <f t="shared" si="1"/>
        <v>0</v>
      </c>
      <c r="R12" s="54">
        <f t="shared" si="1"/>
        <v>0</v>
      </c>
      <c r="S12" s="55">
        <f t="shared" si="2"/>
        <v>0</v>
      </c>
      <c r="T12" s="45">
        <v>17</v>
      </c>
      <c r="U12" s="46">
        <v>26</v>
      </c>
      <c r="V12" s="65">
        <f t="shared" si="3"/>
        <v>43</v>
      </c>
      <c r="W12" s="48">
        <v>29</v>
      </c>
      <c r="X12" s="49">
        <v>12</v>
      </c>
      <c r="Y12" s="50">
        <f t="shared" si="4"/>
        <v>41</v>
      </c>
      <c r="Z12" s="54">
        <f t="shared" si="5"/>
        <v>0.70588235294117652</v>
      </c>
      <c r="AA12" s="54">
        <f t="shared" si="5"/>
        <v>-0.53846153846153844</v>
      </c>
      <c r="AB12" s="55">
        <f t="shared" si="6"/>
        <v>8.371040723981904E-2</v>
      </c>
      <c r="AC12" s="20">
        <v>27</v>
      </c>
      <c r="AD12" s="21">
        <v>13</v>
      </c>
      <c r="AE12" s="109">
        <f t="shared" si="7"/>
        <v>40</v>
      </c>
      <c r="AF12" s="53">
        <v>27</v>
      </c>
      <c r="AG12" s="53">
        <v>13</v>
      </c>
      <c r="AH12" s="53">
        <f t="shared" si="8"/>
        <v>40</v>
      </c>
      <c r="AI12" s="54">
        <f t="shared" si="9"/>
        <v>0</v>
      </c>
      <c r="AJ12" s="54">
        <f t="shared" si="9"/>
        <v>0</v>
      </c>
      <c r="AK12" s="55">
        <f t="shared" si="10"/>
        <v>0</v>
      </c>
      <c r="AL12" s="20">
        <v>11</v>
      </c>
      <c r="AM12" s="21">
        <v>13</v>
      </c>
      <c r="AN12" s="21">
        <f t="shared" si="11"/>
        <v>24</v>
      </c>
      <c r="AO12" s="22">
        <v>11</v>
      </c>
      <c r="AP12" s="23">
        <v>13</v>
      </c>
      <c r="AQ12" s="23">
        <f t="shared" si="12"/>
        <v>24</v>
      </c>
      <c r="AR12" s="54">
        <f t="shared" si="13"/>
        <v>0</v>
      </c>
      <c r="AS12" s="54">
        <f t="shared" si="13"/>
        <v>0</v>
      </c>
      <c r="AT12" s="55">
        <f t="shared" si="14"/>
        <v>0</v>
      </c>
      <c r="AU12" s="45">
        <v>15</v>
      </c>
      <c r="AV12" s="46">
        <v>14</v>
      </c>
      <c r="AW12" s="110">
        <f t="shared" si="15"/>
        <v>29</v>
      </c>
      <c r="AX12" s="24">
        <v>15</v>
      </c>
      <c r="AY12" s="25">
        <v>14</v>
      </c>
      <c r="AZ12" s="25">
        <f t="shared" si="16"/>
        <v>29</v>
      </c>
      <c r="BA12" s="54">
        <f t="shared" si="17"/>
        <v>0</v>
      </c>
      <c r="BB12" s="54">
        <f t="shared" si="17"/>
        <v>0</v>
      </c>
      <c r="BC12" s="55">
        <f t="shared" si="18"/>
        <v>0</v>
      </c>
      <c r="BD12" s="45">
        <v>15</v>
      </c>
      <c r="BE12" s="46">
        <v>10</v>
      </c>
      <c r="BF12" s="46">
        <f t="shared" si="19"/>
        <v>25</v>
      </c>
      <c r="BG12" s="98">
        <v>11</v>
      </c>
      <c r="BH12" s="28">
        <v>10</v>
      </c>
      <c r="BI12" s="28">
        <f t="shared" si="20"/>
        <v>21</v>
      </c>
      <c r="BJ12" s="54">
        <f t="shared" si="21"/>
        <v>-0.26666666666666666</v>
      </c>
      <c r="BK12" s="54">
        <f t="shared" si="21"/>
        <v>0</v>
      </c>
      <c r="BL12" s="55">
        <f t="shared" si="22"/>
        <v>-0.13333333333333333</v>
      </c>
      <c r="BM12" s="111">
        <f t="shared" si="25"/>
        <v>-8.2704876822523813E-3</v>
      </c>
      <c r="BN12" s="109"/>
      <c r="BO12" s="109"/>
      <c r="BP12" s="109"/>
      <c r="BQ12" s="109"/>
      <c r="BR12" s="109"/>
      <c r="BS12" s="109"/>
      <c r="BT12" s="109"/>
    </row>
    <row r="13" spans="1:72" x14ac:dyDescent="0.25">
      <c r="A13" s="107">
        <v>11</v>
      </c>
      <c r="B13" s="97">
        <v>2015</v>
      </c>
      <c r="C13" s="184" t="s">
        <v>21</v>
      </c>
      <c r="D13" s="184" t="s">
        <v>22</v>
      </c>
      <c r="E13" s="185" t="s">
        <v>155</v>
      </c>
      <c r="F13" s="184" t="s">
        <v>36</v>
      </c>
      <c r="G13" s="187" t="s">
        <v>84</v>
      </c>
      <c r="H13" s="34">
        <v>45</v>
      </c>
      <c r="I13" s="35">
        <v>40</v>
      </c>
      <c r="J13" s="62">
        <f t="shared" si="23"/>
        <v>85</v>
      </c>
      <c r="K13" s="108">
        <v>56</v>
      </c>
      <c r="L13" s="38">
        <v>51</v>
      </c>
      <c r="M13" s="63">
        <f t="shared" si="0"/>
        <v>107</v>
      </c>
      <c r="N13" s="40">
        <v>50</v>
      </c>
      <c r="O13" s="41">
        <v>47</v>
      </c>
      <c r="P13" s="64">
        <f t="shared" si="24"/>
        <v>97</v>
      </c>
      <c r="Q13" s="54">
        <f t="shared" si="1"/>
        <v>-0.10714285714285714</v>
      </c>
      <c r="R13" s="54">
        <f t="shared" si="1"/>
        <v>-7.8431372549019607E-2</v>
      </c>
      <c r="S13" s="55">
        <f t="shared" si="2"/>
        <v>-9.2787114845938379E-2</v>
      </c>
      <c r="T13" s="45">
        <v>48</v>
      </c>
      <c r="U13" s="46">
        <v>30</v>
      </c>
      <c r="V13" s="65">
        <f t="shared" si="3"/>
        <v>78</v>
      </c>
      <c r="W13" s="48">
        <v>51</v>
      </c>
      <c r="X13" s="49">
        <v>48</v>
      </c>
      <c r="Y13" s="50">
        <f t="shared" si="4"/>
        <v>99</v>
      </c>
      <c r="Z13" s="54">
        <f t="shared" si="5"/>
        <v>6.25E-2</v>
      </c>
      <c r="AA13" s="54">
        <f t="shared" si="5"/>
        <v>0.6</v>
      </c>
      <c r="AB13" s="55">
        <f t="shared" si="6"/>
        <v>0.33124999999999999</v>
      </c>
      <c r="AC13" s="20">
        <v>40</v>
      </c>
      <c r="AD13" s="21">
        <v>61</v>
      </c>
      <c r="AE13" s="109">
        <f t="shared" si="7"/>
        <v>101</v>
      </c>
      <c r="AF13" s="53">
        <v>29</v>
      </c>
      <c r="AG13" s="53">
        <v>40</v>
      </c>
      <c r="AH13" s="53">
        <f t="shared" si="8"/>
        <v>69</v>
      </c>
      <c r="AI13" s="54">
        <f t="shared" si="9"/>
        <v>-0.27500000000000002</v>
      </c>
      <c r="AJ13" s="54">
        <f t="shared" si="9"/>
        <v>-0.34426229508196721</v>
      </c>
      <c r="AK13" s="55">
        <f t="shared" si="10"/>
        <v>-0.30963114754098364</v>
      </c>
      <c r="AL13" s="20">
        <v>34</v>
      </c>
      <c r="AM13" s="21">
        <v>42</v>
      </c>
      <c r="AN13" s="21">
        <f t="shared" si="11"/>
        <v>76</v>
      </c>
      <c r="AO13" s="22">
        <v>23</v>
      </c>
      <c r="AP13" s="23">
        <v>29</v>
      </c>
      <c r="AQ13" s="23">
        <f t="shared" si="12"/>
        <v>52</v>
      </c>
      <c r="AR13" s="54">
        <f t="shared" si="13"/>
        <v>-0.3235294117647059</v>
      </c>
      <c r="AS13" s="54">
        <f t="shared" si="13"/>
        <v>-0.30952380952380953</v>
      </c>
      <c r="AT13" s="55">
        <f t="shared" si="14"/>
        <v>-0.31652661064425769</v>
      </c>
      <c r="AU13" s="45">
        <v>21</v>
      </c>
      <c r="AV13" s="46">
        <v>21</v>
      </c>
      <c r="AW13" s="110">
        <f t="shared" si="15"/>
        <v>42</v>
      </c>
      <c r="AX13" s="24">
        <v>21</v>
      </c>
      <c r="AY13" s="25">
        <v>21</v>
      </c>
      <c r="AZ13" s="25">
        <f t="shared" si="16"/>
        <v>42</v>
      </c>
      <c r="BA13" s="54">
        <f t="shared" si="17"/>
        <v>0</v>
      </c>
      <c r="BB13" s="54">
        <f t="shared" si="17"/>
        <v>0</v>
      </c>
      <c r="BC13" s="55">
        <f t="shared" si="18"/>
        <v>0</v>
      </c>
      <c r="BD13" s="45">
        <v>19</v>
      </c>
      <c r="BE13" s="46">
        <v>22</v>
      </c>
      <c r="BF13" s="46">
        <f t="shared" si="19"/>
        <v>41</v>
      </c>
      <c r="BG13" s="98">
        <v>16</v>
      </c>
      <c r="BH13" s="28">
        <v>16</v>
      </c>
      <c r="BI13" s="28">
        <f t="shared" si="20"/>
        <v>32</v>
      </c>
      <c r="BJ13" s="54">
        <f t="shared" si="21"/>
        <v>-0.15789473684210525</v>
      </c>
      <c r="BK13" s="54">
        <f t="shared" si="21"/>
        <v>-0.27272727272727271</v>
      </c>
      <c r="BL13" s="55">
        <f t="shared" si="22"/>
        <v>-0.21531100478468898</v>
      </c>
      <c r="BM13" s="111">
        <f t="shared" si="25"/>
        <v>-0.10050097963597811</v>
      </c>
      <c r="BN13" s="109"/>
      <c r="BO13" s="109"/>
      <c r="BP13" s="109"/>
      <c r="BQ13" s="109"/>
      <c r="BR13" s="109"/>
      <c r="BS13" s="109"/>
      <c r="BT13" s="109"/>
    </row>
    <row r="14" spans="1:72" x14ac:dyDescent="0.25">
      <c r="A14" s="107">
        <v>12</v>
      </c>
      <c r="B14" s="97">
        <v>2015</v>
      </c>
      <c r="C14" s="184" t="s">
        <v>21</v>
      </c>
      <c r="D14" s="184" t="s">
        <v>22</v>
      </c>
      <c r="E14" s="185" t="s">
        <v>155</v>
      </c>
      <c r="F14" s="184" t="s">
        <v>37</v>
      </c>
      <c r="G14" s="187" t="s">
        <v>85</v>
      </c>
      <c r="H14" s="34">
        <v>23</v>
      </c>
      <c r="I14" s="35">
        <v>30</v>
      </c>
      <c r="J14" s="62">
        <f t="shared" si="23"/>
        <v>53</v>
      </c>
      <c r="K14" s="108">
        <v>26</v>
      </c>
      <c r="L14" s="38">
        <v>30</v>
      </c>
      <c r="M14" s="63">
        <f t="shared" si="0"/>
        <v>56</v>
      </c>
      <c r="N14" s="40">
        <v>18</v>
      </c>
      <c r="O14" s="41">
        <v>19</v>
      </c>
      <c r="P14" s="64">
        <f t="shared" si="24"/>
        <v>37</v>
      </c>
      <c r="Q14" s="54">
        <f t="shared" si="1"/>
        <v>-0.30769230769230771</v>
      </c>
      <c r="R14" s="54">
        <f t="shared" si="1"/>
        <v>-0.36666666666666664</v>
      </c>
      <c r="S14" s="55">
        <f t="shared" si="2"/>
        <v>-0.3371794871794872</v>
      </c>
      <c r="T14" s="45">
        <v>25</v>
      </c>
      <c r="U14" s="46">
        <v>28</v>
      </c>
      <c r="V14" s="65">
        <f t="shared" si="3"/>
        <v>53</v>
      </c>
      <c r="W14" s="48">
        <v>24</v>
      </c>
      <c r="X14" s="49">
        <v>18</v>
      </c>
      <c r="Y14" s="50">
        <f t="shared" si="4"/>
        <v>42</v>
      </c>
      <c r="Z14" s="54">
        <f t="shared" si="5"/>
        <v>-0.04</v>
      </c>
      <c r="AA14" s="54">
        <f t="shared" si="5"/>
        <v>-0.35714285714285715</v>
      </c>
      <c r="AB14" s="55">
        <f t="shared" si="6"/>
        <v>-0.19857142857142857</v>
      </c>
      <c r="AC14" s="20">
        <v>16</v>
      </c>
      <c r="AD14" s="21">
        <v>15</v>
      </c>
      <c r="AE14" s="109">
        <f t="shared" si="7"/>
        <v>31</v>
      </c>
      <c r="AF14" s="53">
        <v>8</v>
      </c>
      <c r="AG14" s="53">
        <v>18</v>
      </c>
      <c r="AH14" s="53">
        <f t="shared" si="8"/>
        <v>26</v>
      </c>
      <c r="AI14" s="54">
        <f t="shared" si="9"/>
        <v>-0.5</v>
      </c>
      <c r="AJ14" s="54">
        <f t="shared" si="9"/>
        <v>0.2</v>
      </c>
      <c r="AK14" s="55">
        <f t="shared" si="10"/>
        <v>-0.15</v>
      </c>
      <c r="AL14" s="20">
        <v>16</v>
      </c>
      <c r="AM14" s="21">
        <v>15</v>
      </c>
      <c r="AN14" s="21">
        <f t="shared" si="11"/>
        <v>31</v>
      </c>
      <c r="AO14" s="22">
        <v>10</v>
      </c>
      <c r="AP14" s="23">
        <v>13</v>
      </c>
      <c r="AQ14" s="23">
        <f t="shared" si="12"/>
        <v>23</v>
      </c>
      <c r="AR14" s="54">
        <f t="shared" si="13"/>
        <v>-0.375</v>
      </c>
      <c r="AS14" s="54">
        <f t="shared" si="13"/>
        <v>-0.13333333333333333</v>
      </c>
      <c r="AT14" s="55">
        <f t="shared" si="14"/>
        <v>-0.25416666666666665</v>
      </c>
      <c r="AU14" s="45">
        <v>9</v>
      </c>
      <c r="AV14" s="46">
        <v>12</v>
      </c>
      <c r="AW14" s="110">
        <f t="shared" si="15"/>
        <v>21</v>
      </c>
      <c r="AX14" s="24">
        <v>3</v>
      </c>
      <c r="AY14" s="25">
        <v>12</v>
      </c>
      <c r="AZ14" s="25">
        <f t="shared" si="16"/>
        <v>15</v>
      </c>
      <c r="BA14" s="54">
        <f t="shared" si="17"/>
        <v>-0.66666666666666663</v>
      </c>
      <c r="BB14" s="54">
        <f t="shared" si="17"/>
        <v>0</v>
      </c>
      <c r="BC14" s="55">
        <f t="shared" si="18"/>
        <v>-0.33333333333333331</v>
      </c>
      <c r="BD14" s="45">
        <v>11</v>
      </c>
      <c r="BE14" s="46">
        <v>10</v>
      </c>
      <c r="BF14" s="46">
        <f t="shared" si="19"/>
        <v>21</v>
      </c>
      <c r="BG14" s="98">
        <v>5</v>
      </c>
      <c r="BH14" s="28">
        <v>10</v>
      </c>
      <c r="BI14" s="28">
        <f t="shared" si="20"/>
        <v>15</v>
      </c>
      <c r="BJ14" s="54">
        <f t="shared" si="21"/>
        <v>-0.54545454545454541</v>
      </c>
      <c r="BK14" s="54">
        <f t="shared" si="21"/>
        <v>0</v>
      </c>
      <c r="BL14" s="55">
        <f t="shared" si="22"/>
        <v>-0.27272727272727271</v>
      </c>
      <c r="BM14" s="111">
        <f t="shared" si="25"/>
        <v>-0.25766303141303143</v>
      </c>
      <c r="BN14" s="109"/>
      <c r="BO14" s="109"/>
      <c r="BP14" s="109"/>
      <c r="BQ14" s="109"/>
      <c r="BR14" s="109"/>
      <c r="BS14" s="109"/>
      <c r="BT14" s="109"/>
    </row>
    <row r="15" spans="1:72" x14ac:dyDescent="0.25">
      <c r="A15" s="107">
        <v>13</v>
      </c>
      <c r="B15" s="97">
        <v>2015</v>
      </c>
      <c r="C15" s="184" t="s">
        <v>21</v>
      </c>
      <c r="D15" s="184" t="s">
        <v>22</v>
      </c>
      <c r="E15" s="185" t="s">
        <v>156</v>
      </c>
      <c r="F15" s="184" t="s">
        <v>38</v>
      </c>
      <c r="G15" s="187" t="s">
        <v>86</v>
      </c>
      <c r="H15" s="34">
        <v>23</v>
      </c>
      <c r="I15" s="35">
        <v>31</v>
      </c>
      <c r="J15" s="62">
        <f t="shared" si="23"/>
        <v>54</v>
      </c>
      <c r="K15" s="108">
        <v>0</v>
      </c>
      <c r="L15" s="38">
        <v>0</v>
      </c>
      <c r="M15" s="63">
        <f t="shared" si="0"/>
        <v>0</v>
      </c>
      <c r="N15" s="40">
        <v>29</v>
      </c>
      <c r="O15" s="41">
        <v>26</v>
      </c>
      <c r="P15" s="64">
        <f t="shared" si="24"/>
        <v>55</v>
      </c>
      <c r="Q15" s="54" t="e">
        <f t="shared" si="1"/>
        <v>#DIV/0!</v>
      </c>
      <c r="R15" s="54" t="e">
        <f t="shared" si="1"/>
        <v>#DIV/0!</v>
      </c>
      <c r="S15" s="55" t="e">
        <f t="shared" si="2"/>
        <v>#DIV/0!</v>
      </c>
      <c r="T15" s="45">
        <v>0</v>
      </c>
      <c r="U15" s="46">
        <v>0</v>
      </c>
      <c r="V15" s="65">
        <f t="shared" si="3"/>
        <v>0</v>
      </c>
      <c r="W15" s="48">
        <v>9</v>
      </c>
      <c r="X15" s="49">
        <v>11</v>
      </c>
      <c r="Y15" s="50">
        <f t="shared" si="4"/>
        <v>20</v>
      </c>
      <c r="Z15" s="54" t="e">
        <f t="shared" si="5"/>
        <v>#DIV/0!</v>
      </c>
      <c r="AA15" s="54" t="e">
        <f t="shared" si="5"/>
        <v>#DIV/0!</v>
      </c>
      <c r="AB15" s="55" t="e">
        <f t="shared" si="6"/>
        <v>#DIV/0!</v>
      </c>
      <c r="AC15" s="20">
        <v>0</v>
      </c>
      <c r="AD15" s="21">
        <v>0</v>
      </c>
      <c r="AE15" s="109">
        <f t="shared" si="7"/>
        <v>0</v>
      </c>
      <c r="AF15" s="53">
        <v>21</v>
      </c>
      <c r="AG15" s="53">
        <v>9</v>
      </c>
      <c r="AH15" s="53">
        <f t="shared" si="8"/>
        <v>30</v>
      </c>
      <c r="AI15" s="54" t="e">
        <f t="shared" si="9"/>
        <v>#DIV/0!</v>
      </c>
      <c r="AJ15" s="54" t="e">
        <f t="shared" si="9"/>
        <v>#DIV/0!</v>
      </c>
      <c r="AK15" s="55" t="e">
        <f t="shared" si="10"/>
        <v>#DIV/0!</v>
      </c>
      <c r="AL15" s="20">
        <v>0</v>
      </c>
      <c r="AM15" s="21">
        <v>0</v>
      </c>
      <c r="AN15" s="21">
        <f t="shared" si="11"/>
        <v>0</v>
      </c>
      <c r="AO15" s="22">
        <v>16</v>
      </c>
      <c r="AP15" s="23">
        <v>10</v>
      </c>
      <c r="AQ15" s="23">
        <f t="shared" si="12"/>
        <v>26</v>
      </c>
      <c r="AR15" s="54" t="e">
        <f t="shared" si="13"/>
        <v>#DIV/0!</v>
      </c>
      <c r="AS15" s="54" t="e">
        <f t="shared" si="13"/>
        <v>#DIV/0!</v>
      </c>
      <c r="AT15" s="55" t="e">
        <f t="shared" si="14"/>
        <v>#DIV/0!</v>
      </c>
      <c r="AU15" s="45">
        <v>0</v>
      </c>
      <c r="AV15" s="46">
        <v>0</v>
      </c>
      <c r="AW15" s="110">
        <f t="shared" si="15"/>
        <v>0</v>
      </c>
      <c r="AX15" s="24">
        <v>15</v>
      </c>
      <c r="AY15" s="25">
        <v>14</v>
      </c>
      <c r="AZ15" s="25">
        <f t="shared" si="16"/>
        <v>29</v>
      </c>
      <c r="BA15" s="54" t="e">
        <f t="shared" si="17"/>
        <v>#DIV/0!</v>
      </c>
      <c r="BB15" s="54" t="e">
        <f t="shared" si="17"/>
        <v>#DIV/0!</v>
      </c>
      <c r="BC15" s="55" t="e">
        <f t="shared" si="18"/>
        <v>#DIV/0!</v>
      </c>
      <c r="BD15" s="45">
        <v>0</v>
      </c>
      <c r="BE15" s="46">
        <v>0</v>
      </c>
      <c r="BF15" s="46">
        <f t="shared" si="19"/>
        <v>0</v>
      </c>
      <c r="BG15" s="98">
        <v>7</v>
      </c>
      <c r="BH15" s="28">
        <v>6</v>
      </c>
      <c r="BI15" s="28">
        <f t="shared" si="20"/>
        <v>13</v>
      </c>
      <c r="BJ15" s="54" t="e">
        <f t="shared" si="21"/>
        <v>#DIV/0!</v>
      </c>
      <c r="BK15" s="54" t="e">
        <f t="shared" si="21"/>
        <v>#DIV/0!</v>
      </c>
      <c r="BL15" s="55" t="e">
        <f t="shared" si="22"/>
        <v>#DIV/0!</v>
      </c>
      <c r="BM15" s="111" t="e">
        <f t="shared" si="25"/>
        <v>#DIV/0!</v>
      </c>
      <c r="BN15" s="109"/>
      <c r="BO15" s="109"/>
      <c r="BP15" s="109"/>
      <c r="BQ15" s="109"/>
      <c r="BR15" s="109"/>
      <c r="BS15" s="109"/>
      <c r="BT15" s="109"/>
    </row>
    <row r="16" spans="1:72" x14ac:dyDescent="0.25">
      <c r="A16" s="107">
        <v>14</v>
      </c>
      <c r="B16" s="97">
        <v>2015</v>
      </c>
      <c r="C16" s="184" t="s">
        <v>21</v>
      </c>
      <c r="D16" s="184" t="s">
        <v>22</v>
      </c>
      <c r="E16" s="185" t="s">
        <v>156</v>
      </c>
      <c r="F16" s="184" t="s">
        <v>39</v>
      </c>
      <c r="G16" s="187" t="s">
        <v>87</v>
      </c>
      <c r="H16" s="34">
        <v>12</v>
      </c>
      <c r="I16" s="35">
        <v>9</v>
      </c>
      <c r="J16" s="62">
        <f t="shared" si="23"/>
        <v>21</v>
      </c>
      <c r="K16" s="108">
        <v>21</v>
      </c>
      <c r="L16" s="38">
        <v>19</v>
      </c>
      <c r="M16" s="63">
        <f t="shared" si="0"/>
        <v>40</v>
      </c>
      <c r="N16" s="40">
        <v>15</v>
      </c>
      <c r="O16" s="41">
        <v>11</v>
      </c>
      <c r="P16" s="64">
        <f t="shared" si="24"/>
        <v>26</v>
      </c>
      <c r="Q16" s="54">
        <f t="shared" si="1"/>
        <v>-0.2857142857142857</v>
      </c>
      <c r="R16" s="54">
        <f t="shared" si="1"/>
        <v>-0.42105263157894735</v>
      </c>
      <c r="S16" s="55">
        <f t="shared" si="2"/>
        <v>-0.35338345864661652</v>
      </c>
      <c r="T16" s="45">
        <v>14</v>
      </c>
      <c r="U16" s="46">
        <v>10</v>
      </c>
      <c r="V16" s="65">
        <f t="shared" si="3"/>
        <v>24</v>
      </c>
      <c r="W16" s="48">
        <v>5</v>
      </c>
      <c r="X16" s="49">
        <v>5</v>
      </c>
      <c r="Y16" s="50">
        <f t="shared" si="4"/>
        <v>10</v>
      </c>
      <c r="Z16" s="54">
        <f t="shared" si="5"/>
        <v>-0.6428571428571429</v>
      </c>
      <c r="AA16" s="54">
        <f t="shared" si="5"/>
        <v>-0.5</v>
      </c>
      <c r="AB16" s="55">
        <f t="shared" si="6"/>
        <v>-0.5714285714285714</v>
      </c>
      <c r="AC16" s="20">
        <v>27</v>
      </c>
      <c r="AD16" s="21">
        <v>13</v>
      </c>
      <c r="AE16" s="109">
        <f t="shared" si="7"/>
        <v>40</v>
      </c>
      <c r="AF16" s="53">
        <v>14</v>
      </c>
      <c r="AG16" s="53">
        <v>15</v>
      </c>
      <c r="AH16" s="53">
        <f t="shared" si="8"/>
        <v>29</v>
      </c>
      <c r="AI16" s="54">
        <f t="shared" si="9"/>
        <v>-0.48148148148148145</v>
      </c>
      <c r="AJ16" s="54">
        <f t="shared" si="9"/>
        <v>0.15384615384615385</v>
      </c>
      <c r="AK16" s="55">
        <f t="shared" si="10"/>
        <v>-0.1638176638176638</v>
      </c>
      <c r="AL16" s="20">
        <v>7</v>
      </c>
      <c r="AM16" s="21">
        <v>4</v>
      </c>
      <c r="AN16" s="21">
        <f t="shared" si="11"/>
        <v>11</v>
      </c>
      <c r="AO16" s="22">
        <v>8</v>
      </c>
      <c r="AP16" s="23">
        <v>4</v>
      </c>
      <c r="AQ16" s="23">
        <f t="shared" si="12"/>
        <v>12</v>
      </c>
      <c r="AR16" s="54">
        <f t="shared" si="13"/>
        <v>0.14285714285714285</v>
      </c>
      <c r="AS16" s="54">
        <f t="shared" si="13"/>
        <v>0</v>
      </c>
      <c r="AT16" s="55">
        <f t="shared" si="14"/>
        <v>7.1428571428571425E-2</v>
      </c>
      <c r="AU16" s="45">
        <v>13</v>
      </c>
      <c r="AV16" s="46">
        <v>7</v>
      </c>
      <c r="AW16" s="110">
        <f t="shared" si="15"/>
        <v>20</v>
      </c>
      <c r="AX16" s="24">
        <v>10</v>
      </c>
      <c r="AY16" s="25">
        <v>4</v>
      </c>
      <c r="AZ16" s="25">
        <f t="shared" si="16"/>
        <v>14</v>
      </c>
      <c r="BA16" s="54">
        <f t="shared" si="17"/>
        <v>-0.23076923076923078</v>
      </c>
      <c r="BB16" s="54">
        <f t="shared" si="17"/>
        <v>-0.42857142857142855</v>
      </c>
      <c r="BC16" s="55">
        <f t="shared" si="18"/>
        <v>-0.32967032967032966</v>
      </c>
      <c r="BD16" s="45">
        <v>10</v>
      </c>
      <c r="BE16" s="46">
        <v>15</v>
      </c>
      <c r="BF16" s="46">
        <f t="shared" si="19"/>
        <v>25</v>
      </c>
      <c r="BG16" s="98">
        <v>11</v>
      </c>
      <c r="BH16" s="28">
        <v>12</v>
      </c>
      <c r="BI16" s="28">
        <f t="shared" si="20"/>
        <v>23</v>
      </c>
      <c r="BJ16" s="54">
        <f t="shared" si="21"/>
        <v>0.1</v>
      </c>
      <c r="BK16" s="54">
        <f t="shared" si="21"/>
        <v>-0.2</v>
      </c>
      <c r="BL16" s="55">
        <f t="shared" si="22"/>
        <v>-0.05</v>
      </c>
      <c r="BM16" s="111">
        <f t="shared" si="25"/>
        <v>-0.23281190868910165</v>
      </c>
      <c r="BN16" s="109"/>
      <c r="BO16" s="109"/>
      <c r="BP16" s="109"/>
      <c r="BQ16" s="109"/>
      <c r="BR16" s="109"/>
      <c r="BS16" s="109"/>
      <c r="BT16" s="109"/>
    </row>
    <row r="17" spans="1:72" x14ac:dyDescent="0.25">
      <c r="A17" s="107">
        <v>15</v>
      </c>
      <c r="B17" s="97">
        <v>2015</v>
      </c>
      <c r="C17" s="184" t="s">
        <v>21</v>
      </c>
      <c r="D17" s="184" t="s">
        <v>22</v>
      </c>
      <c r="E17" s="185" t="s">
        <v>156</v>
      </c>
      <c r="F17" s="184" t="s">
        <v>40</v>
      </c>
      <c r="G17" s="187" t="s">
        <v>88</v>
      </c>
      <c r="H17" s="34">
        <v>76</v>
      </c>
      <c r="I17" s="35">
        <v>42</v>
      </c>
      <c r="J17" s="62">
        <f t="shared" si="23"/>
        <v>118</v>
      </c>
      <c r="K17" s="108">
        <v>69</v>
      </c>
      <c r="L17" s="38">
        <v>70</v>
      </c>
      <c r="M17" s="63">
        <f t="shared" si="0"/>
        <v>139</v>
      </c>
      <c r="N17" s="40">
        <v>58</v>
      </c>
      <c r="O17" s="41">
        <v>66</v>
      </c>
      <c r="P17" s="64">
        <f t="shared" si="24"/>
        <v>124</v>
      </c>
      <c r="Q17" s="54">
        <f t="shared" si="1"/>
        <v>-0.15942028985507245</v>
      </c>
      <c r="R17" s="54">
        <f t="shared" si="1"/>
        <v>-5.7142857142857141E-2</v>
      </c>
      <c r="S17" s="55">
        <f t="shared" si="2"/>
        <v>-0.10828157349896479</v>
      </c>
      <c r="T17" s="45">
        <v>50</v>
      </c>
      <c r="U17" s="46">
        <v>41</v>
      </c>
      <c r="V17" s="65">
        <f t="shared" si="3"/>
        <v>91</v>
      </c>
      <c r="W17" s="48">
        <v>16</v>
      </c>
      <c r="X17" s="49">
        <v>13</v>
      </c>
      <c r="Y17" s="50">
        <f t="shared" si="4"/>
        <v>29</v>
      </c>
      <c r="Z17" s="54">
        <f t="shared" si="5"/>
        <v>-0.68</v>
      </c>
      <c r="AA17" s="54">
        <f t="shared" si="5"/>
        <v>-0.68292682926829273</v>
      </c>
      <c r="AB17" s="55">
        <f t="shared" si="6"/>
        <v>-0.68146341463414639</v>
      </c>
      <c r="AC17" s="20">
        <v>25</v>
      </c>
      <c r="AD17" s="21">
        <v>18</v>
      </c>
      <c r="AE17" s="109">
        <f t="shared" si="7"/>
        <v>43</v>
      </c>
      <c r="AF17" s="53">
        <v>6</v>
      </c>
      <c r="AG17" s="53">
        <v>9</v>
      </c>
      <c r="AH17" s="53">
        <f t="shared" si="8"/>
        <v>15</v>
      </c>
      <c r="AI17" s="54">
        <f t="shared" si="9"/>
        <v>-0.76</v>
      </c>
      <c r="AJ17" s="54">
        <f t="shared" si="9"/>
        <v>-0.5</v>
      </c>
      <c r="AK17" s="55">
        <f t="shared" si="10"/>
        <v>-0.63</v>
      </c>
      <c r="AL17" s="20">
        <v>22</v>
      </c>
      <c r="AM17" s="21">
        <v>20</v>
      </c>
      <c r="AN17" s="21">
        <f t="shared" si="11"/>
        <v>42</v>
      </c>
      <c r="AO17" s="22">
        <v>6</v>
      </c>
      <c r="AP17" s="23">
        <v>6</v>
      </c>
      <c r="AQ17" s="23">
        <f t="shared" si="12"/>
        <v>12</v>
      </c>
      <c r="AR17" s="54">
        <f t="shared" si="13"/>
        <v>-0.72727272727272729</v>
      </c>
      <c r="AS17" s="54">
        <f t="shared" si="13"/>
        <v>-0.7</v>
      </c>
      <c r="AT17" s="55">
        <f t="shared" si="14"/>
        <v>-0.71363636363636362</v>
      </c>
      <c r="AU17" s="45">
        <v>36</v>
      </c>
      <c r="AV17" s="46">
        <v>15</v>
      </c>
      <c r="AW17" s="110">
        <f t="shared" si="15"/>
        <v>51</v>
      </c>
      <c r="AX17" s="24">
        <v>12</v>
      </c>
      <c r="AY17" s="25">
        <v>6</v>
      </c>
      <c r="AZ17" s="25">
        <f t="shared" si="16"/>
        <v>18</v>
      </c>
      <c r="BA17" s="54">
        <f t="shared" si="17"/>
        <v>-0.66666666666666663</v>
      </c>
      <c r="BB17" s="54">
        <f t="shared" si="17"/>
        <v>-0.6</v>
      </c>
      <c r="BC17" s="55">
        <f t="shared" si="18"/>
        <v>-0.6333333333333333</v>
      </c>
      <c r="BD17" s="45">
        <v>22</v>
      </c>
      <c r="BE17" s="46">
        <v>25</v>
      </c>
      <c r="BF17" s="46">
        <f t="shared" si="19"/>
        <v>47</v>
      </c>
      <c r="BG17" s="98">
        <v>4</v>
      </c>
      <c r="BH17" s="28">
        <v>14</v>
      </c>
      <c r="BI17" s="28">
        <f t="shared" si="20"/>
        <v>18</v>
      </c>
      <c r="BJ17" s="54">
        <f t="shared" si="21"/>
        <v>-0.81818181818181823</v>
      </c>
      <c r="BK17" s="54">
        <f t="shared" si="21"/>
        <v>-0.44</v>
      </c>
      <c r="BL17" s="55">
        <f t="shared" si="22"/>
        <v>-0.62909090909090915</v>
      </c>
      <c r="BM17" s="111">
        <f t="shared" si="25"/>
        <v>-0.56596759903228622</v>
      </c>
      <c r="BN17" s="109"/>
      <c r="BO17" s="109"/>
      <c r="BP17" s="109"/>
      <c r="BQ17" s="109"/>
      <c r="BR17" s="109"/>
      <c r="BS17" s="109"/>
      <c r="BT17" s="109"/>
    </row>
    <row r="18" spans="1:72" x14ac:dyDescent="0.25">
      <c r="A18" s="107">
        <v>16</v>
      </c>
      <c r="B18" s="97">
        <v>2015</v>
      </c>
      <c r="C18" s="184" t="s">
        <v>21</v>
      </c>
      <c r="D18" s="184" t="s">
        <v>22</v>
      </c>
      <c r="E18" s="185" t="s">
        <v>156</v>
      </c>
      <c r="F18" s="184" t="s">
        <v>41</v>
      </c>
      <c r="G18" s="187" t="s">
        <v>89</v>
      </c>
      <c r="H18" s="34">
        <v>46</v>
      </c>
      <c r="I18" s="35">
        <v>64</v>
      </c>
      <c r="J18" s="62">
        <f t="shared" si="23"/>
        <v>110</v>
      </c>
      <c r="K18" s="108">
        <v>0</v>
      </c>
      <c r="L18" s="38">
        <v>0</v>
      </c>
      <c r="M18" s="63">
        <f t="shared" si="0"/>
        <v>0</v>
      </c>
      <c r="N18" s="40">
        <v>108</v>
      </c>
      <c r="O18" s="41">
        <v>111</v>
      </c>
      <c r="P18" s="64">
        <f t="shared" si="24"/>
        <v>219</v>
      </c>
      <c r="Q18" s="54" t="e">
        <f t="shared" si="1"/>
        <v>#DIV/0!</v>
      </c>
      <c r="R18" s="54" t="e">
        <f t="shared" si="1"/>
        <v>#DIV/0!</v>
      </c>
      <c r="S18" s="55" t="e">
        <f t="shared" si="2"/>
        <v>#DIV/0!</v>
      </c>
      <c r="T18" s="45">
        <v>91</v>
      </c>
      <c r="U18" s="46">
        <v>82</v>
      </c>
      <c r="V18" s="65">
        <f t="shared" si="3"/>
        <v>173</v>
      </c>
      <c r="W18" s="48">
        <v>90</v>
      </c>
      <c r="X18" s="49">
        <v>81</v>
      </c>
      <c r="Y18" s="50">
        <f t="shared" si="4"/>
        <v>171</v>
      </c>
      <c r="Z18" s="54">
        <f t="shared" si="5"/>
        <v>-1.098901098901099E-2</v>
      </c>
      <c r="AA18" s="54">
        <f t="shared" si="5"/>
        <v>-1.2195121951219513E-2</v>
      </c>
      <c r="AB18" s="55">
        <f t="shared" si="6"/>
        <v>-1.159206647011525E-2</v>
      </c>
      <c r="AC18" s="20">
        <v>0</v>
      </c>
      <c r="AD18" s="21">
        <v>0</v>
      </c>
      <c r="AE18" s="109">
        <f t="shared" si="7"/>
        <v>0</v>
      </c>
      <c r="AF18" s="53">
        <v>68</v>
      </c>
      <c r="AG18" s="53">
        <v>34</v>
      </c>
      <c r="AH18" s="53">
        <f t="shared" si="8"/>
        <v>102</v>
      </c>
      <c r="AI18" s="54" t="e">
        <f t="shared" si="9"/>
        <v>#DIV/0!</v>
      </c>
      <c r="AJ18" s="54" t="e">
        <f t="shared" si="9"/>
        <v>#DIV/0!</v>
      </c>
      <c r="AK18" s="55" t="e">
        <f t="shared" si="10"/>
        <v>#DIV/0!</v>
      </c>
      <c r="AL18" s="20">
        <v>77</v>
      </c>
      <c r="AM18" s="21">
        <v>68</v>
      </c>
      <c r="AN18" s="21">
        <f t="shared" si="11"/>
        <v>145</v>
      </c>
      <c r="AO18" s="22">
        <v>82</v>
      </c>
      <c r="AP18" s="23">
        <v>66</v>
      </c>
      <c r="AQ18" s="23">
        <f t="shared" si="12"/>
        <v>148</v>
      </c>
      <c r="AR18" s="54">
        <f t="shared" si="13"/>
        <v>6.4935064935064929E-2</v>
      </c>
      <c r="AS18" s="54">
        <f t="shared" si="13"/>
        <v>-2.9411764705882353E-2</v>
      </c>
      <c r="AT18" s="55">
        <f t="shared" si="14"/>
        <v>1.7761650114591288E-2</v>
      </c>
      <c r="AU18" s="45">
        <v>0</v>
      </c>
      <c r="AV18" s="46">
        <v>0</v>
      </c>
      <c r="AW18" s="110">
        <f t="shared" si="15"/>
        <v>0</v>
      </c>
      <c r="AX18" s="24">
        <v>47</v>
      </c>
      <c r="AY18" s="25">
        <v>47</v>
      </c>
      <c r="AZ18" s="25">
        <f t="shared" si="16"/>
        <v>94</v>
      </c>
      <c r="BA18" s="54" t="e">
        <f t="shared" si="17"/>
        <v>#DIV/0!</v>
      </c>
      <c r="BB18" s="54" t="e">
        <f t="shared" si="17"/>
        <v>#DIV/0!</v>
      </c>
      <c r="BC18" s="55" t="e">
        <f t="shared" si="18"/>
        <v>#DIV/0!</v>
      </c>
      <c r="BD18" s="45">
        <v>69</v>
      </c>
      <c r="BE18" s="46">
        <v>53</v>
      </c>
      <c r="BF18" s="46">
        <f t="shared" si="19"/>
        <v>122</v>
      </c>
      <c r="BG18" s="98">
        <v>53</v>
      </c>
      <c r="BH18" s="28">
        <v>51</v>
      </c>
      <c r="BI18" s="28">
        <f t="shared" si="20"/>
        <v>104</v>
      </c>
      <c r="BJ18" s="54">
        <f t="shared" si="21"/>
        <v>-0.2318840579710145</v>
      </c>
      <c r="BK18" s="54">
        <f t="shared" si="21"/>
        <v>-3.7735849056603772E-2</v>
      </c>
      <c r="BL18" s="55">
        <f t="shared" si="22"/>
        <v>-0.13480995351380914</v>
      </c>
      <c r="BM18" s="111" t="e">
        <f t="shared" si="25"/>
        <v>#DIV/0!</v>
      </c>
      <c r="BN18" s="109"/>
      <c r="BO18" s="109"/>
      <c r="BP18" s="109"/>
      <c r="BQ18" s="109"/>
      <c r="BR18" s="109"/>
      <c r="BS18" s="109"/>
      <c r="BT18" s="109"/>
    </row>
    <row r="19" spans="1:72" x14ac:dyDescent="0.25">
      <c r="A19" s="107">
        <v>17</v>
      </c>
      <c r="B19" s="97">
        <v>2015</v>
      </c>
      <c r="C19" s="184" t="s">
        <v>21</v>
      </c>
      <c r="D19" s="184" t="s">
        <v>22</v>
      </c>
      <c r="E19" s="184" t="s">
        <v>157</v>
      </c>
      <c r="F19" s="184" t="s">
        <v>42</v>
      </c>
      <c r="G19" s="187" t="s">
        <v>90</v>
      </c>
      <c r="H19" s="34">
        <v>20</v>
      </c>
      <c r="I19" s="35">
        <v>14</v>
      </c>
      <c r="J19" s="62">
        <f t="shared" si="23"/>
        <v>34</v>
      </c>
      <c r="K19" s="108">
        <v>37</v>
      </c>
      <c r="L19" s="38">
        <v>29</v>
      </c>
      <c r="M19" s="63">
        <f t="shared" si="0"/>
        <v>66</v>
      </c>
      <c r="N19" s="40">
        <v>31</v>
      </c>
      <c r="O19" s="41">
        <v>25</v>
      </c>
      <c r="P19" s="64">
        <f t="shared" si="24"/>
        <v>56</v>
      </c>
      <c r="Q19" s="54">
        <f t="shared" si="1"/>
        <v>-0.16216216216216217</v>
      </c>
      <c r="R19" s="54">
        <f t="shared" si="1"/>
        <v>-0.13793103448275862</v>
      </c>
      <c r="S19" s="55">
        <f t="shared" si="2"/>
        <v>-0.15004659832246039</v>
      </c>
      <c r="T19" s="45">
        <v>29</v>
      </c>
      <c r="U19" s="46">
        <v>21</v>
      </c>
      <c r="V19" s="65">
        <f t="shared" si="3"/>
        <v>50</v>
      </c>
      <c r="W19" s="48">
        <v>26</v>
      </c>
      <c r="X19" s="49">
        <v>25</v>
      </c>
      <c r="Y19" s="50">
        <f t="shared" si="4"/>
        <v>51</v>
      </c>
      <c r="Z19" s="54">
        <f t="shared" si="5"/>
        <v>-0.10344827586206896</v>
      </c>
      <c r="AA19" s="54">
        <f t="shared" si="5"/>
        <v>0.19047619047619047</v>
      </c>
      <c r="AB19" s="55">
        <f t="shared" si="6"/>
        <v>4.3513957307060751E-2</v>
      </c>
      <c r="AC19" s="20">
        <v>15</v>
      </c>
      <c r="AD19" s="21">
        <v>20</v>
      </c>
      <c r="AE19" s="109">
        <f t="shared" si="7"/>
        <v>35</v>
      </c>
      <c r="AF19" s="53">
        <v>17</v>
      </c>
      <c r="AG19" s="53">
        <v>19</v>
      </c>
      <c r="AH19" s="53">
        <f t="shared" si="8"/>
        <v>36</v>
      </c>
      <c r="AI19" s="54">
        <f t="shared" ref="AI19:AJ50" si="26">(AF19-AC19)/AC19</f>
        <v>0.13333333333333333</v>
      </c>
      <c r="AJ19" s="54">
        <f t="shared" si="26"/>
        <v>-0.05</v>
      </c>
      <c r="AK19" s="55">
        <f t="shared" si="10"/>
        <v>4.1666666666666664E-2</v>
      </c>
      <c r="AL19" s="20">
        <v>18</v>
      </c>
      <c r="AM19" s="21">
        <v>17</v>
      </c>
      <c r="AN19" s="21">
        <f t="shared" si="11"/>
        <v>35</v>
      </c>
      <c r="AO19" s="22">
        <v>19</v>
      </c>
      <c r="AP19" s="23">
        <v>15</v>
      </c>
      <c r="AQ19" s="23">
        <f t="shared" si="12"/>
        <v>34</v>
      </c>
      <c r="AR19" s="54">
        <f t="shared" si="13"/>
        <v>5.5555555555555552E-2</v>
      </c>
      <c r="AS19" s="54">
        <f t="shared" si="13"/>
        <v>-0.11764705882352941</v>
      </c>
      <c r="AT19" s="55">
        <f t="shared" si="14"/>
        <v>-3.1045751633986929E-2</v>
      </c>
      <c r="AU19" s="45">
        <v>18</v>
      </c>
      <c r="AV19" s="46">
        <v>11</v>
      </c>
      <c r="AW19" s="110">
        <f t="shared" si="15"/>
        <v>29</v>
      </c>
      <c r="AX19" s="24">
        <v>18</v>
      </c>
      <c r="AY19" s="25">
        <v>12</v>
      </c>
      <c r="AZ19" s="25">
        <f t="shared" si="16"/>
        <v>30</v>
      </c>
      <c r="BA19" s="54">
        <f t="shared" si="17"/>
        <v>0</v>
      </c>
      <c r="BB19" s="54">
        <f t="shared" si="17"/>
        <v>9.0909090909090912E-2</v>
      </c>
      <c r="BC19" s="55">
        <f t="shared" si="18"/>
        <v>4.5454545454545456E-2</v>
      </c>
      <c r="BD19" s="45">
        <v>32</v>
      </c>
      <c r="BE19" s="46">
        <v>16</v>
      </c>
      <c r="BF19" s="46">
        <f t="shared" si="19"/>
        <v>48</v>
      </c>
      <c r="BG19" s="98">
        <v>26</v>
      </c>
      <c r="BH19" s="28">
        <v>12</v>
      </c>
      <c r="BI19" s="28">
        <f t="shared" si="20"/>
        <v>38</v>
      </c>
      <c r="BJ19" s="54">
        <f t="shared" si="21"/>
        <v>-0.1875</v>
      </c>
      <c r="BK19" s="54">
        <f t="shared" si="21"/>
        <v>-0.25</v>
      </c>
      <c r="BL19" s="55">
        <f t="shared" si="22"/>
        <v>-0.21875</v>
      </c>
      <c r="BM19" s="111">
        <f t="shared" si="25"/>
        <v>-4.4867863421362404E-2</v>
      </c>
      <c r="BN19" s="109"/>
      <c r="BO19" s="109"/>
      <c r="BP19" s="109"/>
      <c r="BQ19" s="109"/>
      <c r="BR19" s="109"/>
      <c r="BS19" s="109"/>
      <c r="BT19" s="109"/>
    </row>
    <row r="20" spans="1:72" x14ac:dyDescent="0.25">
      <c r="A20" s="107">
        <v>18</v>
      </c>
      <c r="B20" s="97">
        <v>2015</v>
      </c>
      <c r="C20" s="184" t="s">
        <v>21</v>
      </c>
      <c r="D20" s="184" t="s">
        <v>22</v>
      </c>
      <c r="E20" s="184" t="s">
        <v>157</v>
      </c>
      <c r="F20" s="184" t="s">
        <v>43</v>
      </c>
      <c r="G20" s="187" t="s">
        <v>91</v>
      </c>
      <c r="H20" s="34">
        <v>53</v>
      </c>
      <c r="I20" s="35">
        <v>54</v>
      </c>
      <c r="J20" s="62">
        <f t="shared" si="23"/>
        <v>107</v>
      </c>
      <c r="K20" s="108">
        <v>111</v>
      </c>
      <c r="L20" s="38">
        <v>87</v>
      </c>
      <c r="M20" s="63">
        <f t="shared" si="0"/>
        <v>198</v>
      </c>
      <c r="N20" s="40">
        <v>57</v>
      </c>
      <c r="O20" s="41">
        <v>70</v>
      </c>
      <c r="P20" s="64">
        <f t="shared" si="24"/>
        <v>127</v>
      </c>
      <c r="Q20" s="54">
        <f t="shared" si="1"/>
        <v>-0.48648648648648651</v>
      </c>
      <c r="R20" s="54">
        <f t="shared" si="1"/>
        <v>-0.19540229885057472</v>
      </c>
      <c r="S20" s="55">
        <f t="shared" si="2"/>
        <v>-0.3409443926685306</v>
      </c>
      <c r="T20" s="45">
        <v>49</v>
      </c>
      <c r="U20" s="46">
        <v>73</v>
      </c>
      <c r="V20" s="65">
        <f t="shared" si="3"/>
        <v>122</v>
      </c>
      <c r="W20" s="48">
        <v>52</v>
      </c>
      <c r="X20" s="49">
        <v>52</v>
      </c>
      <c r="Y20" s="50">
        <f t="shared" si="4"/>
        <v>104</v>
      </c>
      <c r="Z20" s="54">
        <f t="shared" si="5"/>
        <v>6.1224489795918366E-2</v>
      </c>
      <c r="AA20" s="54">
        <f t="shared" si="5"/>
        <v>-0.28767123287671231</v>
      </c>
      <c r="AB20" s="55">
        <f t="shared" si="6"/>
        <v>-0.11322337154039697</v>
      </c>
      <c r="AC20" s="20">
        <v>32</v>
      </c>
      <c r="AD20" s="21">
        <v>40</v>
      </c>
      <c r="AE20" s="109">
        <f t="shared" si="7"/>
        <v>72</v>
      </c>
      <c r="AF20" s="53">
        <v>35</v>
      </c>
      <c r="AG20" s="53">
        <v>33</v>
      </c>
      <c r="AH20" s="53">
        <f t="shared" si="8"/>
        <v>68</v>
      </c>
      <c r="AI20" s="54">
        <f t="shared" si="26"/>
        <v>9.375E-2</v>
      </c>
      <c r="AJ20" s="54">
        <f t="shared" si="26"/>
        <v>-0.17499999999999999</v>
      </c>
      <c r="AK20" s="55">
        <f t="shared" si="10"/>
        <v>-4.0624999999999994E-2</v>
      </c>
      <c r="AL20" s="20">
        <v>80</v>
      </c>
      <c r="AM20" s="21">
        <v>79</v>
      </c>
      <c r="AN20" s="21">
        <f t="shared" si="11"/>
        <v>159</v>
      </c>
      <c r="AO20" s="22">
        <v>33</v>
      </c>
      <c r="AP20" s="23">
        <v>38</v>
      </c>
      <c r="AQ20" s="23">
        <f t="shared" si="12"/>
        <v>71</v>
      </c>
      <c r="AR20" s="54">
        <f t="shared" si="13"/>
        <v>-0.58750000000000002</v>
      </c>
      <c r="AS20" s="54">
        <f t="shared" si="13"/>
        <v>-0.51898734177215189</v>
      </c>
      <c r="AT20" s="55">
        <f t="shared" si="14"/>
        <v>-0.55324367088607596</v>
      </c>
      <c r="AU20" s="45">
        <v>41</v>
      </c>
      <c r="AV20" s="46">
        <v>39</v>
      </c>
      <c r="AW20" s="110">
        <f t="shared" si="15"/>
        <v>80</v>
      </c>
      <c r="AX20" s="24">
        <v>31</v>
      </c>
      <c r="AY20" s="25">
        <v>33</v>
      </c>
      <c r="AZ20" s="25">
        <f t="shared" si="16"/>
        <v>64</v>
      </c>
      <c r="BA20" s="54">
        <f t="shared" si="17"/>
        <v>-0.24390243902439024</v>
      </c>
      <c r="BB20" s="54">
        <f t="shared" si="17"/>
        <v>-0.15384615384615385</v>
      </c>
      <c r="BC20" s="55">
        <f t="shared" si="18"/>
        <v>-0.19887429643527205</v>
      </c>
      <c r="BD20" s="45">
        <v>47</v>
      </c>
      <c r="BE20" s="46">
        <v>53</v>
      </c>
      <c r="BF20" s="46">
        <f t="shared" si="19"/>
        <v>100</v>
      </c>
      <c r="BG20" s="98">
        <v>24</v>
      </c>
      <c r="BH20" s="28">
        <v>44</v>
      </c>
      <c r="BI20" s="28">
        <f t="shared" si="20"/>
        <v>68</v>
      </c>
      <c r="BJ20" s="54">
        <f t="shared" si="21"/>
        <v>-0.48936170212765956</v>
      </c>
      <c r="BK20" s="54">
        <f t="shared" si="21"/>
        <v>-0.16981132075471697</v>
      </c>
      <c r="BL20" s="55">
        <f t="shared" si="22"/>
        <v>-0.32958651144118828</v>
      </c>
      <c r="BM20" s="111">
        <f t="shared" si="25"/>
        <v>-0.26274954049524396</v>
      </c>
      <c r="BN20" s="109"/>
      <c r="BO20" s="109"/>
      <c r="BP20" s="109"/>
      <c r="BQ20" s="109"/>
      <c r="BR20" s="109"/>
      <c r="BS20" s="109"/>
      <c r="BT20" s="109"/>
    </row>
    <row r="21" spans="1:72" x14ac:dyDescent="0.25">
      <c r="A21" s="107">
        <v>19</v>
      </c>
      <c r="B21" s="97">
        <v>2015</v>
      </c>
      <c r="C21" s="184" t="s">
        <v>21</v>
      </c>
      <c r="D21" s="184" t="s">
        <v>22</v>
      </c>
      <c r="E21" s="184" t="s">
        <v>157</v>
      </c>
      <c r="F21" s="184" t="s">
        <v>43</v>
      </c>
      <c r="G21" s="187" t="s">
        <v>92</v>
      </c>
      <c r="H21" s="34">
        <v>50</v>
      </c>
      <c r="I21" s="35">
        <v>60</v>
      </c>
      <c r="J21" s="62">
        <f t="shared" si="23"/>
        <v>110</v>
      </c>
      <c r="K21" s="108">
        <v>51</v>
      </c>
      <c r="L21" s="38">
        <v>73</v>
      </c>
      <c r="M21" s="63">
        <f t="shared" si="0"/>
        <v>124</v>
      </c>
      <c r="N21" s="40">
        <v>35</v>
      </c>
      <c r="O21" s="41">
        <v>47</v>
      </c>
      <c r="P21" s="64">
        <f t="shared" si="24"/>
        <v>82</v>
      </c>
      <c r="Q21" s="54">
        <f t="shared" si="1"/>
        <v>-0.31372549019607843</v>
      </c>
      <c r="R21" s="54">
        <f t="shared" si="1"/>
        <v>-0.35616438356164382</v>
      </c>
      <c r="S21" s="55">
        <f t="shared" si="2"/>
        <v>-0.33494493687886112</v>
      </c>
      <c r="T21" s="45">
        <v>38</v>
      </c>
      <c r="U21" s="46">
        <v>65</v>
      </c>
      <c r="V21" s="65">
        <f t="shared" si="3"/>
        <v>103</v>
      </c>
      <c r="W21" s="48">
        <v>27</v>
      </c>
      <c r="X21" s="49">
        <v>32</v>
      </c>
      <c r="Y21" s="50">
        <f t="shared" si="4"/>
        <v>59</v>
      </c>
      <c r="Z21" s="54">
        <f t="shared" si="5"/>
        <v>-0.28947368421052633</v>
      </c>
      <c r="AA21" s="54">
        <f t="shared" si="5"/>
        <v>-0.50769230769230766</v>
      </c>
      <c r="AB21" s="55">
        <f t="shared" si="6"/>
        <v>-0.398582995951417</v>
      </c>
      <c r="AC21" s="20">
        <v>28</v>
      </c>
      <c r="AD21" s="21">
        <v>25</v>
      </c>
      <c r="AE21" s="109">
        <f t="shared" si="7"/>
        <v>53</v>
      </c>
      <c r="AF21" s="53">
        <v>30</v>
      </c>
      <c r="AG21" s="53">
        <v>25</v>
      </c>
      <c r="AH21" s="53">
        <f t="shared" si="8"/>
        <v>55</v>
      </c>
      <c r="AI21" s="54">
        <f t="shared" si="26"/>
        <v>7.1428571428571425E-2</v>
      </c>
      <c r="AJ21" s="54">
        <f t="shared" si="26"/>
        <v>0</v>
      </c>
      <c r="AK21" s="55">
        <f t="shared" si="10"/>
        <v>3.5714285714285712E-2</v>
      </c>
      <c r="AL21" s="20">
        <v>22</v>
      </c>
      <c r="AM21" s="21">
        <v>21</v>
      </c>
      <c r="AN21" s="21">
        <f t="shared" si="11"/>
        <v>43</v>
      </c>
      <c r="AO21" s="22">
        <v>15</v>
      </c>
      <c r="AP21" s="23">
        <v>30</v>
      </c>
      <c r="AQ21" s="23">
        <f t="shared" si="12"/>
        <v>45</v>
      </c>
      <c r="AR21" s="54">
        <f t="shared" si="13"/>
        <v>-0.31818181818181818</v>
      </c>
      <c r="AS21" s="54">
        <f t="shared" si="13"/>
        <v>0.42857142857142855</v>
      </c>
      <c r="AT21" s="55">
        <f t="shared" si="14"/>
        <v>5.5194805194805185E-2</v>
      </c>
      <c r="AU21" s="45">
        <v>25</v>
      </c>
      <c r="AV21" s="46">
        <v>17</v>
      </c>
      <c r="AW21" s="110">
        <f t="shared" si="15"/>
        <v>42</v>
      </c>
      <c r="AX21" s="24">
        <v>26</v>
      </c>
      <c r="AY21" s="25">
        <v>24</v>
      </c>
      <c r="AZ21" s="25">
        <f t="shared" si="16"/>
        <v>50</v>
      </c>
      <c r="BA21" s="54">
        <f t="shared" si="17"/>
        <v>0.04</v>
      </c>
      <c r="BB21" s="54">
        <f t="shared" si="17"/>
        <v>0.41176470588235292</v>
      </c>
      <c r="BC21" s="55">
        <f t="shared" si="18"/>
        <v>0.22588235294117645</v>
      </c>
      <c r="BD21" s="45">
        <v>29</v>
      </c>
      <c r="BE21" s="46">
        <v>28</v>
      </c>
      <c r="BF21" s="46">
        <f t="shared" si="19"/>
        <v>57</v>
      </c>
      <c r="BG21" s="98">
        <v>23</v>
      </c>
      <c r="BH21" s="28">
        <v>26</v>
      </c>
      <c r="BI21" s="28">
        <f t="shared" si="20"/>
        <v>49</v>
      </c>
      <c r="BJ21" s="54">
        <f t="shared" si="21"/>
        <v>-0.20689655172413793</v>
      </c>
      <c r="BK21" s="54">
        <f t="shared" si="21"/>
        <v>-7.1428571428571425E-2</v>
      </c>
      <c r="BL21" s="55">
        <f t="shared" si="22"/>
        <v>-0.13916256157635468</v>
      </c>
      <c r="BM21" s="111">
        <f t="shared" si="25"/>
        <v>-9.2649841759394266E-2</v>
      </c>
      <c r="BN21" s="109"/>
      <c r="BO21" s="109"/>
      <c r="BP21" s="109"/>
      <c r="BQ21" s="109"/>
      <c r="BR21" s="109"/>
      <c r="BS21" s="109"/>
      <c r="BT21" s="109"/>
    </row>
    <row r="22" spans="1:72" x14ac:dyDescent="0.25">
      <c r="A22" s="107">
        <v>20</v>
      </c>
      <c r="B22" s="97">
        <v>2015</v>
      </c>
      <c r="C22" s="184" t="s">
        <v>21</v>
      </c>
      <c r="D22" s="184" t="s">
        <v>22</v>
      </c>
      <c r="E22" s="184" t="s">
        <v>157</v>
      </c>
      <c r="F22" s="184" t="s">
        <v>44</v>
      </c>
      <c r="G22" s="187" t="s">
        <v>93</v>
      </c>
      <c r="H22" s="34">
        <v>30</v>
      </c>
      <c r="I22" s="35">
        <v>25</v>
      </c>
      <c r="J22" s="62">
        <f t="shared" si="23"/>
        <v>55</v>
      </c>
      <c r="K22" s="108">
        <v>31</v>
      </c>
      <c r="L22" s="38">
        <v>18</v>
      </c>
      <c r="M22" s="63">
        <f t="shared" si="0"/>
        <v>49</v>
      </c>
      <c r="N22" s="40">
        <v>25</v>
      </c>
      <c r="O22" s="41">
        <v>19</v>
      </c>
      <c r="P22" s="64">
        <f t="shared" si="24"/>
        <v>44</v>
      </c>
      <c r="Q22" s="54">
        <f t="shared" si="1"/>
        <v>-0.19354838709677419</v>
      </c>
      <c r="R22" s="54">
        <f t="shared" si="1"/>
        <v>5.5555555555555552E-2</v>
      </c>
      <c r="S22" s="55">
        <f t="shared" si="2"/>
        <v>-6.8996415770609318E-2</v>
      </c>
      <c r="T22" s="45">
        <v>21</v>
      </c>
      <c r="U22" s="46">
        <v>18</v>
      </c>
      <c r="V22" s="65">
        <f t="shared" si="3"/>
        <v>39</v>
      </c>
      <c r="W22" s="48">
        <v>18</v>
      </c>
      <c r="X22" s="49">
        <v>15</v>
      </c>
      <c r="Y22" s="50">
        <f t="shared" si="4"/>
        <v>33</v>
      </c>
      <c r="Z22" s="54">
        <f t="shared" si="5"/>
        <v>-0.14285714285714285</v>
      </c>
      <c r="AA22" s="54">
        <f t="shared" si="5"/>
        <v>-0.16666666666666666</v>
      </c>
      <c r="AB22" s="55">
        <f t="shared" si="6"/>
        <v>-0.15476190476190477</v>
      </c>
      <c r="AC22" s="20">
        <v>15</v>
      </c>
      <c r="AD22" s="21">
        <v>25</v>
      </c>
      <c r="AE22" s="109">
        <f t="shared" si="7"/>
        <v>40</v>
      </c>
      <c r="AF22" s="53">
        <v>10</v>
      </c>
      <c r="AG22" s="53">
        <v>19</v>
      </c>
      <c r="AH22" s="53">
        <f t="shared" si="8"/>
        <v>29</v>
      </c>
      <c r="AI22" s="54">
        <f t="shared" si="26"/>
        <v>-0.33333333333333331</v>
      </c>
      <c r="AJ22" s="54">
        <f t="shared" si="26"/>
        <v>-0.24</v>
      </c>
      <c r="AK22" s="55">
        <f t="shared" si="10"/>
        <v>-0.28666666666666663</v>
      </c>
      <c r="AL22" s="20">
        <v>12</v>
      </c>
      <c r="AM22" s="21">
        <v>23</v>
      </c>
      <c r="AN22" s="21">
        <f t="shared" si="11"/>
        <v>35</v>
      </c>
      <c r="AO22" s="22">
        <v>11</v>
      </c>
      <c r="AP22" s="23">
        <v>9</v>
      </c>
      <c r="AQ22" s="23">
        <f t="shared" si="12"/>
        <v>20</v>
      </c>
      <c r="AR22" s="54">
        <f t="shared" si="13"/>
        <v>-8.3333333333333329E-2</v>
      </c>
      <c r="AS22" s="54">
        <f t="shared" si="13"/>
        <v>-0.60869565217391308</v>
      </c>
      <c r="AT22" s="55">
        <f t="shared" si="14"/>
        <v>-0.34601449275362323</v>
      </c>
      <c r="AU22" s="45">
        <v>10</v>
      </c>
      <c r="AV22" s="46">
        <v>22</v>
      </c>
      <c r="AW22" s="110">
        <f t="shared" si="15"/>
        <v>32</v>
      </c>
      <c r="AX22" s="24">
        <v>7</v>
      </c>
      <c r="AY22" s="25">
        <v>15</v>
      </c>
      <c r="AZ22" s="25">
        <f t="shared" si="16"/>
        <v>22</v>
      </c>
      <c r="BA22" s="54">
        <f t="shared" si="17"/>
        <v>-0.3</v>
      </c>
      <c r="BB22" s="54">
        <f t="shared" si="17"/>
        <v>-0.31818181818181818</v>
      </c>
      <c r="BC22" s="55">
        <f t="shared" si="18"/>
        <v>-0.30909090909090908</v>
      </c>
      <c r="BD22" s="45">
        <v>16</v>
      </c>
      <c r="BE22" s="46">
        <v>25</v>
      </c>
      <c r="BF22" s="46">
        <f t="shared" si="19"/>
        <v>41</v>
      </c>
      <c r="BG22" s="98">
        <v>10</v>
      </c>
      <c r="BH22" s="28">
        <v>17</v>
      </c>
      <c r="BI22" s="28">
        <f t="shared" si="20"/>
        <v>27</v>
      </c>
      <c r="BJ22" s="54">
        <f t="shared" si="21"/>
        <v>-0.375</v>
      </c>
      <c r="BK22" s="54">
        <f t="shared" si="21"/>
        <v>-0.32</v>
      </c>
      <c r="BL22" s="55">
        <f t="shared" si="22"/>
        <v>-0.34750000000000003</v>
      </c>
      <c r="BM22" s="111">
        <f t="shared" si="25"/>
        <v>-0.2521717315072855</v>
      </c>
      <c r="BN22" s="109"/>
      <c r="BO22" s="109"/>
      <c r="BP22" s="109"/>
      <c r="BQ22" s="109"/>
      <c r="BR22" s="109"/>
      <c r="BS22" s="109"/>
      <c r="BT22" s="109"/>
    </row>
    <row r="23" spans="1:72" x14ac:dyDescent="0.25">
      <c r="A23" s="107">
        <v>21</v>
      </c>
      <c r="B23" s="133">
        <v>2015</v>
      </c>
      <c r="C23" s="184" t="s">
        <v>21</v>
      </c>
      <c r="D23" s="184" t="s">
        <v>22</v>
      </c>
      <c r="E23" s="184" t="s">
        <v>157</v>
      </c>
      <c r="F23" s="184" t="s">
        <v>45</v>
      </c>
      <c r="G23" s="187" t="s">
        <v>94</v>
      </c>
      <c r="H23" s="34">
        <v>15</v>
      </c>
      <c r="I23" s="35">
        <v>14</v>
      </c>
      <c r="J23" s="62">
        <f t="shared" si="23"/>
        <v>29</v>
      </c>
      <c r="K23" s="108">
        <v>0</v>
      </c>
      <c r="L23" s="38">
        <v>0</v>
      </c>
      <c r="M23" s="63">
        <f t="shared" si="0"/>
        <v>0</v>
      </c>
      <c r="N23" s="40">
        <v>13</v>
      </c>
      <c r="O23" s="41">
        <v>7</v>
      </c>
      <c r="P23" s="64">
        <f t="shared" si="24"/>
        <v>20</v>
      </c>
      <c r="Q23" s="54" t="e">
        <f t="shared" si="1"/>
        <v>#DIV/0!</v>
      </c>
      <c r="R23" s="54" t="e">
        <f t="shared" si="1"/>
        <v>#DIV/0!</v>
      </c>
      <c r="S23" s="55" t="e">
        <f t="shared" si="2"/>
        <v>#DIV/0!</v>
      </c>
      <c r="T23" s="45">
        <v>0</v>
      </c>
      <c r="U23" s="46">
        <v>0</v>
      </c>
      <c r="V23" s="65">
        <f t="shared" si="3"/>
        <v>0</v>
      </c>
      <c r="W23" s="48">
        <v>4</v>
      </c>
      <c r="X23" s="49">
        <v>4</v>
      </c>
      <c r="Y23" s="50">
        <f t="shared" si="4"/>
        <v>8</v>
      </c>
      <c r="Z23" s="54" t="e">
        <f t="shared" si="5"/>
        <v>#DIV/0!</v>
      </c>
      <c r="AA23" s="54" t="e">
        <f t="shared" si="5"/>
        <v>#DIV/0!</v>
      </c>
      <c r="AB23" s="55" t="e">
        <f t="shared" si="6"/>
        <v>#DIV/0!</v>
      </c>
      <c r="AC23" s="20">
        <v>0</v>
      </c>
      <c r="AD23" s="21">
        <v>0</v>
      </c>
      <c r="AE23" s="109">
        <f t="shared" si="7"/>
        <v>0</v>
      </c>
      <c r="AF23" s="53">
        <v>19</v>
      </c>
      <c r="AG23" s="53">
        <v>14</v>
      </c>
      <c r="AH23" s="53">
        <f t="shared" si="8"/>
        <v>33</v>
      </c>
      <c r="AI23" s="54" t="e">
        <f t="shared" si="26"/>
        <v>#DIV/0!</v>
      </c>
      <c r="AJ23" s="54" t="e">
        <f t="shared" si="26"/>
        <v>#DIV/0!</v>
      </c>
      <c r="AK23" s="55" t="e">
        <f t="shared" si="10"/>
        <v>#DIV/0!</v>
      </c>
      <c r="AL23" s="20">
        <v>0</v>
      </c>
      <c r="AM23" s="21">
        <v>0</v>
      </c>
      <c r="AN23" s="21">
        <f t="shared" si="11"/>
        <v>0</v>
      </c>
      <c r="AO23" s="22">
        <v>9</v>
      </c>
      <c r="AP23" s="23">
        <v>4</v>
      </c>
      <c r="AQ23" s="23">
        <f t="shared" si="12"/>
        <v>13</v>
      </c>
      <c r="AR23" s="54" t="e">
        <f t="shared" si="13"/>
        <v>#DIV/0!</v>
      </c>
      <c r="AS23" s="54" t="e">
        <f t="shared" si="13"/>
        <v>#DIV/0!</v>
      </c>
      <c r="AT23" s="55" t="e">
        <f t="shared" si="14"/>
        <v>#DIV/0!</v>
      </c>
      <c r="AU23" s="45">
        <v>0</v>
      </c>
      <c r="AV23" s="46">
        <v>0</v>
      </c>
      <c r="AW23" s="110">
        <f t="shared" si="15"/>
        <v>0</v>
      </c>
      <c r="AX23" s="24">
        <v>3</v>
      </c>
      <c r="AY23" s="25">
        <v>10</v>
      </c>
      <c r="AZ23" s="25">
        <f t="shared" si="16"/>
        <v>13</v>
      </c>
      <c r="BA23" s="54" t="e">
        <f t="shared" si="17"/>
        <v>#DIV/0!</v>
      </c>
      <c r="BB23" s="54" t="e">
        <f t="shared" si="17"/>
        <v>#DIV/0!</v>
      </c>
      <c r="BC23" s="55" t="e">
        <f t="shared" si="18"/>
        <v>#DIV/0!</v>
      </c>
      <c r="BD23" s="45">
        <v>0</v>
      </c>
      <c r="BE23" s="46">
        <v>0</v>
      </c>
      <c r="BF23" s="46">
        <f t="shared" si="19"/>
        <v>0</v>
      </c>
      <c r="BG23" s="98">
        <v>5</v>
      </c>
      <c r="BH23" s="28">
        <v>5</v>
      </c>
      <c r="BI23" s="28">
        <f t="shared" si="20"/>
        <v>10</v>
      </c>
      <c r="BJ23" s="54" t="e">
        <f t="shared" si="21"/>
        <v>#DIV/0!</v>
      </c>
      <c r="BK23" s="54" t="e">
        <f t="shared" si="21"/>
        <v>#DIV/0!</v>
      </c>
      <c r="BL23" s="55" t="e">
        <f t="shared" si="22"/>
        <v>#DIV/0!</v>
      </c>
      <c r="BM23" s="111" t="e">
        <f t="shared" si="25"/>
        <v>#DIV/0!</v>
      </c>
      <c r="BN23" s="109"/>
      <c r="BO23" s="109"/>
      <c r="BP23" s="109"/>
      <c r="BQ23" s="109"/>
      <c r="BR23" s="109"/>
      <c r="BS23" s="109"/>
      <c r="BT23" s="109"/>
    </row>
    <row r="24" spans="1:72" x14ac:dyDescent="0.25">
      <c r="A24" s="107">
        <v>22</v>
      </c>
      <c r="B24" s="97">
        <v>2015</v>
      </c>
      <c r="C24" s="184" t="s">
        <v>21</v>
      </c>
      <c r="D24" s="184" t="s">
        <v>22</v>
      </c>
      <c r="E24" s="184" t="s">
        <v>157</v>
      </c>
      <c r="F24" s="184" t="s">
        <v>46</v>
      </c>
      <c r="G24" s="187" t="s">
        <v>95</v>
      </c>
      <c r="H24" s="34">
        <v>23</v>
      </c>
      <c r="I24" s="35">
        <v>27</v>
      </c>
      <c r="J24" s="62">
        <f t="shared" si="23"/>
        <v>50</v>
      </c>
      <c r="K24" s="108">
        <v>0</v>
      </c>
      <c r="L24" s="38">
        <v>0</v>
      </c>
      <c r="M24" s="63">
        <f t="shared" si="0"/>
        <v>0</v>
      </c>
      <c r="N24" s="40">
        <v>37</v>
      </c>
      <c r="O24" s="41">
        <v>37</v>
      </c>
      <c r="P24" s="64">
        <f t="shared" si="24"/>
        <v>74</v>
      </c>
      <c r="Q24" s="54" t="e">
        <f t="shared" si="1"/>
        <v>#DIV/0!</v>
      </c>
      <c r="R24" s="54" t="e">
        <f t="shared" si="1"/>
        <v>#DIV/0!</v>
      </c>
      <c r="S24" s="55" t="e">
        <f t="shared" si="2"/>
        <v>#DIV/0!</v>
      </c>
      <c r="T24" s="45">
        <v>24</v>
      </c>
      <c r="U24" s="46">
        <v>22</v>
      </c>
      <c r="V24" s="65">
        <f t="shared" si="3"/>
        <v>46</v>
      </c>
      <c r="W24" s="48">
        <v>24</v>
      </c>
      <c r="X24" s="49">
        <v>30</v>
      </c>
      <c r="Y24" s="50">
        <f t="shared" si="4"/>
        <v>54</v>
      </c>
      <c r="Z24" s="54">
        <f t="shared" si="5"/>
        <v>0</v>
      </c>
      <c r="AA24" s="54">
        <f t="shared" si="5"/>
        <v>0.36363636363636365</v>
      </c>
      <c r="AB24" s="55">
        <f t="shared" si="6"/>
        <v>0.18181818181818182</v>
      </c>
      <c r="AC24" s="20">
        <v>0</v>
      </c>
      <c r="AD24" s="21">
        <v>0</v>
      </c>
      <c r="AE24" s="109">
        <f t="shared" si="7"/>
        <v>0</v>
      </c>
      <c r="AF24" s="53">
        <v>15</v>
      </c>
      <c r="AG24" s="53">
        <v>24</v>
      </c>
      <c r="AH24" s="53">
        <f t="shared" si="8"/>
        <v>39</v>
      </c>
      <c r="AI24" s="54" t="e">
        <f t="shared" si="26"/>
        <v>#DIV/0!</v>
      </c>
      <c r="AJ24" s="54" t="e">
        <f t="shared" si="26"/>
        <v>#DIV/0!</v>
      </c>
      <c r="AK24" s="55" t="e">
        <f t="shared" si="10"/>
        <v>#DIV/0!</v>
      </c>
      <c r="AL24" s="20">
        <v>23</v>
      </c>
      <c r="AM24" s="21">
        <v>35</v>
      </c>
      <c r="AN24" s="21">
        <f t="shared" si="11"/>
        <v>58</v>
      </c>
      <c r="AO24" s="22">
        <v>18</v>
      </c>
      <c r="AP24" s="23">
        <v>30</v>
      </c>
      <c r="AQ24" s="23">
        <f t="shared" si="12"/>
        <v>48</v>
      </c>
      <c r="AR24" s="54">
        <f t="shared" si="13"/>
        <v>-0.21739130434782608</v>
      </c>
      <c r="AS24" s="54">
        <f t="shared" si="13"/>
        <v>-0.14285714285714285</v>
      </c>
      <c r="AT24" s="55">
        <f t="shared" si="14"/>
        <v>-0.18012422360248448</v>
      </c>
      <c r="AU24" s="45">
        <v>0</v>
      </c>
      <c r="AV24" s="46">
        <v>0</v>
      </c>
      <c r="AW24" s="110">
        <f t="shared" si="15"/>
        <v>0</v>
      </c>
      <c r="AX24" s="24">
        <v>13</v>
      </c>
      <c r="AY24" s="25">
        <v>11</v>
      </c>
      <c r="AZ24" s="25">
        <f t="shared" si="16"/>
        <v>24</v>
      </c>
      <c r="BA24" s="54" t="e">
        <f t="shared" si="17"/>
        <v>#DIV/0!</v>
      </c>
      <c r="BB24" s="54" t="e">
        <f t="shared" si="17"/>
        <v>#DIV/0!</v>
      </c>
      <c r="BC24" s="55" t="e">
        <f t="shared" si="18"/>
        <v>#DIV/0!</v>
      </c>
      <c r="BD24" s="45">
        <v>11</v>
      </c>
      <c r="BE24" s="46">
        <v>30</v>
      </c>
      <c r="BF24" s="46">
        <f t="shared" si="19"/>
        <v>41</v>
      </c>
      <c r="BG24" s="98">
        <v>9</v>
      </c>
      <c r="BH24" s="28">
        <v>29</v>
      </c>
      <c r="BI24" s="28">
        <f t="shared" si="20"/>
        <v>38</v>
      </c>
      <c r="BJ24" s="54">
        <f t="shared" si="21"/>
        <v>-0.18181818181818182</v>
      </c>
      <c r="BK24" s="54">
        <f t="shared" si="21"/>
        <v>-3.3333333333333333E-2</v>
      </c>
      <c r="BL24" s="55">
        <f t="shared" si="22"/>
        <v>-0.10757575757575757</v>
      </c>
      <c r="BM24" s="111" t="e">
        <f t="shared" si="25"/>
        <v>#DIV/0!</v>
      </c>
      <c r="BN24" s="109"/>
      <c r="BO24" s="109"/>
      <c r="BP24" s="109"/>
      <c r="BQ24" s="109"/>
      <c r="BR24" s="109"/>
      <c r="BS24" s="109"/>
      <c r="BT24" s="109"/>
    </row>
    <row r="25" spans="1:72" x14ac:dyDescent="0.25">
      <c r="A25" s="107">
        <v>23</v>
      </c>
      <c r="B25" s="133">
        <v>2015</v>
      </c>
      <c r="C25" s="184" t="s">
        <v>21</v>
      </c>
      <c r="D25" s="184" t="s">
        <v>22</v>
      </c>
      <c r="E25" s="184" t="s">
        <v>157</v>
      </c>
      <c r="F25" s="184" t="s">
        <v>47</v>
      </c>
      <c r="G25" s="187" t="s">
        <v>96</v>
      </c>
      <c r="H25" s="34">
        <v>15</v>
      </c>
      <c r="I25" s="35">
        <v>11</v>
      </c>
      <c r="J25" s="62">
        <f t="shared" si="23"/>
        <v>26</v>
      </c>
      <c r="K25" s="108">
        <v>0</v>
      </c>
      <c r="L25" s="38">
        <v>0</v>
      </c>
      <c r="M25" s="63">
        <f t="shared" si="0"/>
        <v>0</v>
      </c>
      <c r="N25" s="40">
        <v>4</v>
      </c>
      <c r="O25" s="41">
        <v>4</v>
      </c>
      <c r="P25" s="64">
        <f t="shared" si="24"/>
        <v>8</v>
      </c>
      <c r="Q25" s="54" t="e">
        <f t="shared" si="1"/>
        <v>#DIV/0!</v>
      </c>
      <c r="R25" s="54" t="e">
        <f t="shared" si="1"/>
        <v>#DIV/0!</v>
      </c>
      <c r="S25" s="55" t="e">
        <f t="shared" si="2"/>
        <v>#DIV/0!</v>
      </c>
      <c r="T25" s="45">
        <v>3</v>
      </c>
      <c r="U25" s="46">
        <v>4</v>
      </c>
      <c r="V25" s="65">
        <f t="shared" si="3"/>
        <v>7</v>
      </c>
      <c r="W25" s="48">
        <v>7</v>
      </c>
      <c r="X25" s="49">
        <v>9</v>
      </c>
      <c r="Y25" s="50">
        <f t="shared" si="4"/>
        <v>16</v>
      </c>
      <c r="Z25" s="54">
        <f t="shared" si="5"/>
        <v>1.3333333333333333</v>
      </c>
      <c r="AA25" s="54">
        <f t="shared" si="5"/>
        <v>1.25</v>
      </c>
      <c r="AB25" s="55">
        <f t="shared" si="6"/>
        <v>1.2916666666666665</v>
      </c>
      <c r="AC25" s="20">
        <v>0</v>
      </c>
      <c r="AD25" s="21">
        <v>0</v>
      </c>
      <c r="AE25" s="109">
        <f t="shared" si="7"/>
        <v>0</v>
      </c>
      <c r="AF25" s="53">
        <v>4</v>
      </c>
      <c r="AG25" s="53">
        <v>3</v>
      </c>
      <c r="AH25" s="53">
        <f t="shared" si="8"/>
        <v>7</v>
      </c>
      <c r="AI25" s="54" t="e">
        <f t="shared" si="26"/>
        <v>#DIV/0!</v>
      </c>
      <c r="AJ25" s="54" t="e">
        <f t="shared" si="26"/>
        <v>#DIV/0!</v>
      </c>
      <c r="AK25" s="55" t="e">
        <f t="shared" si="10"/>
        <v>#DIV/0!</v>
      </c>
      <c r="AL25" s="20">
        <v>8</v>
      </c>
      <c r="AM25" s="21">
        <v>6</v>
      </c>
      <c r="AN25" s="21">
        <f t="shared" si="11"/>
        <v>14</v>
      </c>
      <c r="AO25" s="22">
        <v>5</v>
      </c>
      <c r="AP25" s="23">
        <v>8</v>
      </c>
      <c r="AQ25" s="23">
        <f t="shared" si="12"/>
        <v>13</v>
      </c>
      <c r="AR25" s="54">
        <f t="shared" si="13"/>
        <v>-0.375</v>
      </c>
      <c r="AS25" s="54">
        <f t="shared" si="13"/>
        <v>0.33333333333333331</v>
      </c>
      <c r="AT25" s="55">
        <f t="shared" si="14"/>
        <v>-2.0833333333333343E-2</v>
      </c>
      <c r="AU25" s="45">
        <v>0</v>
      </c>
      <c r="AV25" s="46">
        <v>0</v>
      </c>
      <c r="AW25" s="110">
        <f t="shared" si="15"/>
        <v>0</v>
      </c>
      <c r="AX25" s="24">
        <v>6</v>
      </c>
      <c r="AY25" s="25">
        <v>4</v>
      </c>
      <c r="AZ25" s="25">
        <f t="shared" si="16"/>
        <v>10</v>
      </c>
      <c r="BA25" s="54" t="e">
        <f t="shared" si="17"/>
        <v>#DIV/0!</v>
      </c>
      <c r="BB25" s="54" t="e">
        <f t="shared" si="17"/>
        <v>#DIV/0!</v>
      </c>
      <c r="BC25" s="55" t="e">
        <f t="shared" si="18"/>
        <v>#DIV/0!</v>
      </c>
      <c r="BD25" s="45">
        <v>3</v>
      </c>
      <c r="BE25" s="46">
        <v>5</v>
      </c>
      <c r="BF25" s="46">
        <f t="shared" si="19"/>
        <v>8</v>
      </c>
      <c r="BG25" s="98">
        <v>2</v>
      </c>
      <c r="BH25" s="28">
        <v>6</v>
      </c>
      <c r="BI25" s="28">
        <f t="shared" si="20"/>
        <v>8</v>
      </c>
      <c r="BJ25" s="54">
        <f t="shared" si="21"/>
        <v>-0.33333333333333331</v>
      </c>
      <c r="BK25" s="54">
        <f t="shared" si="21"/>
        <v>0.2</v>
      </c>
      <c r="BL25" s="55">
        <f t="shared" si="22"/>
        <v>-6.6666666666666652E-2</v>
      </c>
      <c r="BM25" s="111" t="e">
        <f t="shared" si="25"/>
        <v>#DIV/0!</v>
      </c>
      <c r="BN25" s="109"/>
      <c r="BO25" s="109"/>
      <c r="BP25" s="109"/>
      <c r="BQ25" s="109"/>
      <c r="BR25" s="109"/>
      <c r="BS25" s="109"/>
      <c r="BT25" s="109"/>
    </row>
    <row r="26" spans="1:72" x14ac:dyDescent="0.25">
      <c r="A26" s="107">
        <v>24</v>
      </c>
      <c r="B26" s="97">
        <v>2015</v>
      </c>
      <c r="C26" s="184" t="s">
        <v>21</v>
      </c>
      <c r="D26" s="184" t="s">
        <v>22</v>
      </c>
      <c r="E26" s="184" t="s">
        <v>157</v>
      </c>
      <c r="F26" s="184" t="s">
        <v>48</v>
      </c>
      <c r="G26" s="187" t="s">
        <v>97</v>
      </c>
      <c r="H26" s="34">
        <v>30</v>
      </c>
      <c r="I26" s="35">
        <v>30</v>
      </c>
      <c r="J26" s="62">
        <f t="shared" si="23"/>
        <v>60</v>
      </c>
      <c r="K26" s="108">
        <v>34</v>
      </c>
      <c r="L26" s="38">
        <v>26</v>
      </c>
      <c r="M26" s="63">
        <f t="shared" si="0"/>
        <v>60</v>
      </c>
      <c r="N26" s="40">
        <v>17</v>
      </c>
      <c r="O26" s="41">
        <v>17</v>
      </c>
      <c r="P26" s="64">
        <f t="shared" si="24"/>
        <v>34</v>
      </c>
      <c r="Q26" s="54">
        <f t="shared" si="1"/>
        <v>-0.5</v>
      </c>
      <c r="R26" s="54">
        <f t="shared" si="1"/>
        <v>-0.34615384615384615</v>
      </c>
      <c r="S26" s="55">
        <f t="shared" si="2"/>
        <v>-0.42307692307692307</v>
      </c>
      <c r="T26" s="45">
        <v>15</v>
      </c>
      <c r="U26" s="46">
        <v>10</v>
      </c>
      <c r="V26" s="65">
        <f t="shared" si="3"/>
        <v>25</v>
      </c>
      <c r="W26" s="48">
        <v>17</v>
      </c>
      <c r="X26" s="49">
        <v>17</v>
      </c>
      <c r="Y26" s="50">
        <f t="shared" si="4"/>
        <v>34</v>
      </c>
      <c r="Z26" s="54">
        <f t="shared" si="5"/>
        <v>0.13333333333333333</v>
      </c>
      <c r="AA26" s="54">
        <f t="shared" si="5"/>
        <v>0.7</v>
      </c>
      <c r="AB26" s="55">
        <f t="shared" si="6"/>
        <v>0.41666666666666663</v>
      </c>
      <c r="AC26" s="20">
        <v>16</v>
      </c>
      <c r="AD26" s="21">
        <v>24</v>
      </c>
      <c r="AE26" s="109">
        <f t="shared" si="7"/>
        <v>40</v>
      </c>
      <c r="AF26" s="53">
        <v>18</v>
      </c>
      <c r="AG26" s="53">
        <v>21</v>
      </c>
      <c r="AH26" s="53">
        <f t="shared" si="8"/>
        <v>39</v>
      </c>
      <c r="AI26" s="54">
        <f t="shared" si="26"/>
        <v>0.125</v>
      </c>
      <c r="AJ26" s="54">
        <f t="shared" si="26"/>
        <v>-0.125</v>
      </c>
      <c r="AK26" s="55">
        <f t="shared" si="10"/>
        <v>0</v>
      </c>
      <c r="AL26" s="20">
        <v>17</v>
      </c>
      <c r="AM26" s="21">
        <v>23</v>
      </c>
      <c r="AN26" s="21">
        <f t="shared" si="11"/>
        <v>40</v>
      </c>
      <c r="AO26" s="22">
        <v>13</v>
      </c>
      <c r="AP26" s="23">
        <v>12</v>
      </c>
      <c r="AQ26" s="23">
        <f t="shared" si="12"/>
        <v>25</v>
      </c>
      <c r="AR26" s="54">
        <f t="shared" si="13"/>
        <v>-0.23529411764705882</v>
      </c>
      <c r="AS26" s="54">
        <f t="shared" si="13"/>
        <v>-0.47826086956521741</v>
      </c>
      <c r="AT26" s="55">
        <f t="shared" si="14"/>
        <v>-0.35677749360613809</v>
      </c>
      <c r="AU26" s="45">
        <v>19</v>
      </c>
      <c r="AV26" s="46">
        <v>25</v>
      </c>
      <c r="AW26" s="110">
        <f t="shared" si="15"/>
        <v>44</v>
      </c>
      <c r="AX26" s="24">
        <v>12</v>
      </c>
      <c r="AY26" s="25">
        <v>21</v>
      </c>
      <c r="AZ26" s="25">
        <f t="shared" si="16"/>
        <v>33</v>
      </c>
      <c r="BA26" s="54">
        <f t="shared" si="17"/>
        <v>-0.36842105263157893</v>
      </c>
      <c r="BB26" s="54">
        <f t="shared" si="17"/>
        <v>-0.16</v>
      </c>
      <c r="BC26" s="55">
        <f t="shared" si="18"/>
        <v>-0.26421052631578945</v>
      </c>
      <c r="BD26" s="45">
        <v>24</v>
      </c>
      <c r="BE26" s="46">
        <v>16</v>
      </c>
      <c r="BF26" s="46">
        <f t="shared" si="19"/>
        <v>40</v>
      </c>
      <c r="BG26" s="98">
        <v>14</v>
      </c>
      <c r="BH26" s="28">
        <v>12</v>
      </c>
      <c r="BI26" s="28">
        <f t="shared" si="20"/>
        <v>26</v>
      </c>
      <c r="BJ26" s="54">
        <f t="shared" si="21"/>
        <v>-0.41666666666666669</v>
      </c>
      <c r="BK26" s="54">
        <f t="shared" si="21"/>
        <v>-0.25</v>
      </c>
      <c r="BL26" s="55">
        <f t="shared" si="22"/>
        <v>-0.33333333333333337</v>
      </c>
      <c r="BM26" s="111">
        <f t="shared" si="25"/>
        <v>-0.16012193494425289</v>
      </c>
      <c r="BN26" s="109"/>
      <c r="BO26" s="109"/>
      <c r="BP26" s="109"/>
      <c r="BQ26" s="109"/>
      <c r="BR26" s="109"/>
      <c r="BS26" s="109"/>
      <c r="BT26" s="109"/>
    </row>
    <row r="27" spans="1:72" x14ac:dyDescent="0.25">
      <c r="A27" s="107">
        <v>25</v>
      </c>
      <c r="B27" s="133">
        <v>2015</v>
      </c>
      <c r="C27" s="184" t="s">
        <v>21</v>
      </c>
      <c r="D27" s="184" t="s">
        <v>22</v>
      </c>
      <c r="E27" s="184" t="s">
        <v>157</v>
      </c>
      <c r="F27" s="184" t="s">
        <v>49</v>
      </c>
      <c r="G27" s="187" t="s">
        <v>98</v>
      </c>
      <c r="H27" s="34">
        <v>26</v>
      </c>
      <c r="I27" s="35">
        <v>28</v>
      </c>
      <c r="J27" s="62">
        <f t="shared" si="23"/>
        <v>54</v>
      </c>
      <c r="K27" s="108">
        <v>24</v>
      </c>
      <c r="L27" s="38">
        <v>32</v>
      </c>
      <c r="M27" s="63">
        <f t="shared" si="0"/>
        <v>56</v>
      </c>
      <c r="N27" s="40">
        <v>19</v>
      </c>
      <c r="O27" s="41">
        <v>33</v>
      </c>
      <c r="P27" s="64">
        <f t="shared" si="24"/>
        <v>52</v>
      </c>
      <c r="Q27" s="54">
        <f t="shared" si="1"/>
        <v>-0.20833333333333334</v>
      </c>
      <c r="R27" s="54">
        <f t="shared" si="1"/>
        <v>3.125E-2</v>
      </c>
      <c r="S27" s="55">
        <f t="shared" si="2"/>
        <v>-8.8541666666666671E-2</v>
      </c>
      <c r="T27" s="45">
        <v>23</v>
      </c>
      <c r="U27" s="46">
        <v>35</v>
      </c>
      <c r="V27" s="65">
        <f t="shared" si="3"/>
        <v>58</v>
      </c>
      <c r="W27" s="48">
        <v>17</v>
      </c>
      <c r="X27" s="49">
        <v>21</v>
      </c>
      <c r="Y27" s="50">
        <f t="shared" si="4"/>
        <v>38</v>
      </c>
      <c r="Z27" s="54">
        <f t="shared" si="5"/>
        <v>-0.2608695652173913</v>
      </c>
      <c r="AA27" s="54">
        <f t="shared" si="5"/>
        <v>-0.4</v>
      </c>
      <c r="AB27" s="55">
        <f t="shared" si="6"/>
        <v>-0.33043478260869563</v>
      </c>
      <c r="AC27" s="20">
        <v>31</v>
      </c>
      <c r="AD27" s="21">
        <v>12</v>
      </c>
      <c r="AE27" s="109">
        <f t="shared" si="7"/>
        <v>43</v>
      </c>
      <c r="AF27" s="53">
        <v>27</v>
      </c>
      <c r="AG27" s="53">
        <v>11</v>
      </c>
      <c r="AH27" s="53">
        <f t="shared" si="8"/>
        <v>38</v>
      </c>
      <c r="AI27" s="54">
        <f t="shared" si="26"/>
        <v>-0.12903225806451613</v>
      </c>
      <c r="AJ27" s="54">
        <f t="shared" si="26"/>
        <v>-8.3333333333333329E-2</v>
      </c>
      <c r="AK27" s="55">
        <f t="shared" si="10"/>
        <v>-0.10618279569892472</v>
      </c>
      <c r="AL27" s="20">
        <v>33</v>
      </c>
      <c r="AM27" s="21">
        <v>28</v>
      </c>
      <c r="AN27" s="21">
        <f t="shared" si="11"/>
        <v>61</v>
      </c>
      <c r="AO27" s="22">
        <v>20</v>
      </c>
      <c r="AP27" s="23">
        <v>20</v>
      </c>
      <c r="AQ27" s="23">
        <f t="shared" si="12"/>
        <v>40</v>
      </c>
      <c r="AR27" s="54">
        <f t="shared" si="13"/>
        <v>-0.39393939393939392</v>
      </c>
      <c r="AS27" s="54">
        <f t="shared" si="13"/>
        <v>-0.2857142857142857</v>
      </c>
      <c r="AT27" s="55">
        <f t="shared" si="14"/>
        <v>-0.33982683982683981</v>
      </c>
      <c r="AU27" s="45">
        <v>21</v>
      </c>
      <c r="AV27" s="46">
        <v>21</v>
      </c>
      <c r="AW27" s="110">
        <f t="shared" si="15"/>
        <v>42</v>
      </c>
      <c r="AX27" s="24">
        <v>23</v>
      </c>
      <c r="AY27" s="25">
        <v>22</v>
      </c>
      <c r="AZ27" s="25">
        <f t="shared" si="16"/>
        <v>45</v>
      </c>
      <c r="BA27" s="54">
        <f t="shared" si="17"/>
        <v>9.5238095238095233E-2</v>
      </c>
      <c r="BB27" s="54">
        <f t="shared" si="17"/>
        <v>4.7619047619047616E-2</v>
      </c>
      <c r="BC27" s="55">
        <f t="shared" si="18"/>
        <v>7.1428571428571425E-2</v>
      </c>
      <c r="BD27" s="45">
        <v>23</v>
      </c>
      <c r="BE27" s="46">
        <v>21</v>
      </c>
      <c r="BF27" s="46">
        <f t="shared" si="19"/>
        <v>44</v>
      </c>
      <c r="BG27" s="98">
        <v>17</v>
      </c>
      <c r="BH27" s="28">
        <v>16</v>
      </c>
      <c r="BI27" s="28">
        <f t="shared" si="20"/>
        <v>33</v>
      </c>
      <c r="BJ27" s="54">
        <f t="shared" si="21"/>
        <v>-0.2608695652173913</v>
      </c>
      <c r="BK27" s="54">
        <f t="shared" si="21"/>
        <v>-0.23809523809523808</v>
      </c>
      <c r="BL27" s="55">
        <f t="shared" si="22"/>
        <v>-0.24948240165631469</v>
      </c>
      <c r="BM27" s="111">
        <f t="shared" si="25"/>
        <v>-0.173839985838145</v>
      </c>
      <c r="BN27" s="109"/>
      <c r="BO27" s="109"/>
      <c r="BP27" s="109"/>
      <c r="BQ27" s="109"/>
      <c r="BR27" s="109"/>
      <c r="BS27" s="109"/>
      <c r="BT27" s="109"/>
    </row>
    <row r="28" spans="1:72" x14ac:dyDescent="0.25">
      <c r="A28" s="107">
        <v>26</v>
      </c>
      <c r="B28" s="97">
        <v>2015</v>
      </c>
      <c r="C28" s="184" t="s">
        <v>21</v>
      </c>
      <c r="D28" s="184" t="s">
        <v>23</v>
      </c>
      <c r="E28" s="185" t="s">
        <v>148</v>
      </c>
      <c r="F28" s="184" t="s">
        <v>50</v>
      </c>
      <c r="G28" s="187" t="s">
        <v>99</v>
      </c>
      <c r="H28" s="34">
        <v>26</v>
      </c>
      <c r="I28" s="35">
        <v>39</v>
      </c>
      <c r="J28" s="62">
        <f t="shared" si="23"/>
        <v>65</v>
      </c>
      <c r="K28" s="108">
        <v>60</v>
      </c>
      <c r="L28" s="38">
        <v>66</v>
      </c>
      <c r="M28" s="63">
        <f t="shared" si="0"/>
        <v>126</v>
      </c>
      <c r="N28" s="40">
        <v>18</v>
      </c>
      <c r="O28" s="41">
        <v>21</v>
      </c>
      <c r="P28" s="64">
        <f t="shared" si="24"/>
        <v>39</v>
      </c>
      <c r="Q28" s="54">
        <f t="shared" si="1"/>
        <v>-0.7</v>
      </c>
      <c r="R28" s="54">
        <f t="shared" si="1"/>
        <v>-0.68181818181818177</v>
      </c>
      <c r="S28" s="55">
        <f t="shared" si="2"/>
        <v>-0.69090909090909092</v>
      </c>
      <c r="T28" s="45">
        <v>34</v>
      </c>
      <c r="U28" s="46">
        <v>15</v>
      </c>
      <c r="V28" s="65">
        <f t="shared" si="3"/>
        <v>49</v>
      </c>
      <c r="W28" s="48">
        <v>43</v>
      </c>
      <c r="X28" s="49">
        <v>42</v>
      </c>
      <c r="Y28" s="50">
        <f t="shared" si="4"/>
        <v>85</v>
      </c>
      <c r="Z28" s="54">
        <f t="shared" si="5"/>
        <v>0.26470588235294118</v>
      </c>
      <c r="AA28" s="54">
        <f t="shared" si="5"/>
        <v>1.8</v>
      </c>
      <c r="AB28" s="55">
        <f t="shared" si="6"/>
        <v>1.0323529411764707</v>
      </c>
      <c r="AC28" s="20">
        <v>59</v>
      </c>
      <c r="AD28" s="21">
        <v>47</v>
      </c>
      <c r="AE28" s="109">
        <f t="shared" si="7"/>
        <v>106</v>
      </c>
      <c r="AF28" s="53">
        <v>16</v>
      </c>
      <c r="AG28" s="53">
        <v>13</v>
      </c>
      <c r="AH28" s="53">
        <f t="shared" si="8"/>
        <v>29</v>
      </c>
      <c r="AI28" s="54">
        <f t="shared" si="26"/>
        <v>-0.72881355932203384</v>
      </c>
      <c r="AJ28" s="54">
        <f t="shared" si="26"/>
        <v>-0.72340425531914898</v>
      </c>
      <c r="AK28" s="55">
        <f t="shared" si="10"/>
        <v>-0.72610890732059141</v>
      </c>
      <c r="AL28" s="20">
        <v>50</v>
      </c>
      <c r="AM28" s="21">
        <v>49</v>
      </c>
      <c r="AN28" s="21">
        <f t="shared" si="11"/>
        <v>99</v>
      </c>
      <c r="AO28" s="22">
        <v>20</v>
      </c>
      <c r="AP28" s="23">
        <v>11</v>
      </c>
      <c r="AQ28" s="23">
        <f t="shared" si="12"/>
        <v>31</v>
      </c>
      <c r="AR28" s="54">
        <f t="shared" si="13"/>
        <v>-0.6</v>
      </c>
      <c r="AS28" s="54">
        <f t="shared" si="13"/>
        <v>-0.77551020408163263</v>
      </c>
      <c r="AT28" s="55">
        <f t="shared" si="14"/>
        <v>-0.68775510204081636</v>
      </c>
      <c r="AU28" s="45">
        <v>32</v>
      </c>
      <c r="AV28" s="46">
        <v>44</v>
      </c>
      <c r="AW28" s="110">
        <f t="shared" si="15"/>
        <v>76</v>
      </c>
      <c r="AX28" s="24">
        <v>12</v>
      </c>
      <c r="AY28" s="25">
        <v>15</v>
      </c>
      <c r="AZ28" s="25">
        <f t="shared" si="16"/>
        <v>27</v>
      </c>
      <c r="BA28" s="54">
        <f t="shared" si="17"/>
        <v>-0.625</v>
      </c>
      <c r="BB28" s="54">
        <f t="shared" si="17"/>
        <v>-0.65909090909090906</v>
      </c>
      <c r="BC28" s="55">
        <f t="shared" si="18"/>
        <v>-0.64204545454545459</v>
      </c>
      <c r="BD28" s="45">
        <v>32</v>
      </c>
      <c r="BE28" s="46">
        <v>47</v>
      </c>
      <c r="BF28" s="46">
        <f t="shared" si="19"/>
        <v>79</v>
      </c>
      <c r="BG28" s="98">
        <v>24</v>
      </c>
      <c r="BH28" s="28">
        <v>14</v>
      </c>
      <c r="BI28" s="28">
        <f t="shared" si="20"/>
        <v>38</v>
      </c>
      <c r="BJ28" s="54">
        <f t="shared" si="21"/>
        <v>-0.25</v>
      </c>
      <c r="BK28" s="54">
        <f t="shared" si="21"/>
        <v>-0.7021276595744681</v>
      </c>
      <c r="BL28" s="55">
        <f t="shared" si="22"/>
        <v>-0.47606382978723405</v>
      </c>
      <c r="BM28" s="111">
        <f t="shared" si="25"/>
        <v>-0.36508824057111938</v>
      </c>
      <c r="BN28" s="109"/>
      <c r="BO28" s="109"/>
      <c r="BP28" s="109"/>
      <c r="BQ28" s="109"/>
      <c r="BR28" s="109"/>
      <c r="BS28" s="109"/>
      <c r="BT28" s="109"/>
    </row>
    <row r="29" spans="1:72" x14ac:dyDescent="0.25">
      <c r="A29" s="107">
        <v>27</v>
      </c>
      <c r="B29" s="97">
        <v>2015</v>
      </c>
      <c r="C29" s="184" t="s">
        <v>21</v>
      </c>
      <c r="D29" s="184" t="s">
        <v>23</v>
      </c>
      <c r="E29" s="185" t="s">
        <v>148</v>
      </c>
      <c r="F29" s="184" t="s">
        <v>51</v>
      </c>
      <c r="G29" s="187" t="s">
        <v>100</v>
      </c>
      <c r="H29" s="34">
        <v>27</v>
      </c>
      <c r="I29" s="35">
        <v>15</v>
      </c>
      <c r="J29" s="62">
        <f t="shared" si="23"/>
        <v>42</v>
      </c>
      <c r="K29" s="108">
        <v>20</v>
      </c>
      <c r="L29" s="38">
        <v>11</v>
      </c>
      <c r="M29" s="63">
        <f t="shared" si="0"/>
        <v>31</v>
      </c>
      <c r="N29" s="40">
        <v>13</v>
      </c>
      <c r="O29" s="41">
        <v>8</v>
      </c>
      <c r="P29" s="64">
        <f t="shared" si="24"/>
        <v>21</v>
      </c>
      <c r="Q29" s="54">
        <f t="shared" si="1"/>
        <v>-0.35</v>
      </c>
      <c r="R29" s="54">
        <f t="shared" si="1"/>
        <v>-0.27272727272727271</v>
      </c>
      <c r="S29" s="55">
        <f t="shared" si="2"/>
        <v>-0.31136363636363634</v>
      </c>
      <c r="T29" s="45">
        <v>16</v>
      </c>
      <c r="U29" s="46">
        <v>19</v>
      </c>
      <c r="V29" s="65">
        <f t="shared" si="3"/>
        <v>35</v>
      </c>
      <c r="W29" s="48">
        <v>12</v>
      </c>
      <c r="X29" s="49">
        <v>14</v>
      </c>
      <c r="Y29" s="50">
        <f t="shared" si="4"/>
        <v>26</v>
      </c>
      <c r="Z29" s="54">
        <f t="shared" si="5"/>
        <v>-0.25</v>
      </c>
      <c r="AA29" s="54">
        <f t="shared" si="5"/>
        <v>-0.26315789473684209</v>
      </c>
      <c r="AB29" s="55">
        <f t="shared" si="6"/>
        <v>-0.25657894736842102</v>
      </c>
      <c r="AC29" s="20">
        <v>10</v>
      </c>
      <c r="AD29" s="21">
        <v>10</v>
      </c>
      <c r="AE29" s="109">
        <f t="shared" si="7"/>
        <v>20</v>
      </c>
      <c r="AF29" s="53">
        <v>11</v>
      </c>
      <c r="AG29" s="53">
        <v>10</v>
      </c>
      <c r="AH29" s="53">
        <f t="shared" si="8"/>
        <v>21</v>
      </c>
      <c r="AI29" s="54">
        <f t="shared" si="26"/>
        <v>0.1</v>
      </c>
      <c r="AJ29" s="54">
        <f t="shared" si="26"/>
        <v>0</v>
      </c>
      <c r="AK29" s="55">
        <f t="shared" si="10"/>
        <v>0.05</v>
      </c>
      <c r="AL29" s="20">
        <v>16</v>
      </c>
      <c r="AM29" s="21">
        <v>10</v>
      </c>
      <c r="AN29" s="21">
        <f t="shared" si="11"/>
        <v>26</v>
      </c>
      <c r="AO29" s="22">
        <v>13</v>
      </c>
      <c r="AP29" s="23">
        <v>8</v>
      </c>
      <c r="AQ29" s="23">
        <f t="shared" si="12"/>
        <v>21</v>
      </c>
      <c r="AR29" s="54">
        <f t="shared" si="13"/>
        <v>-0.1875</v>
      </c>
      <c r="AS29" s="54">
        <f t="shared" si="13"/>
        <v>-0.2</v>
      </c>
      <c r="AT29" s="55">
        <f t="shared" si="14"/>
        <v>-0.19375000000000001</v>
      </c>
      <c r="AU29" s="45">
        <v>4</v>
      </c>
      <c r="AV29" s="46">
        <v>17</v>
      </c>
      <c r="AW29" s="110">
        <f t="shared" si="15"/>
        <v>21</v>
      </c>
      <c r="AX29" s="24">
        <v>4</v>
      </c>
      <c r="AY29" s="25">
        <v>17</v>
      </c>
      <c r="AZ29" s="25">
        <f t="shared" si="16"/>
        <v>21</v>
      </c>
      <c r="BA29" s="54">
        <f t="shared" si="17"/>
        <v>0</v>
      </c>
      <c r="BB29" s="54">
        <f t="shared" si="17"/>
        <v>0</v>
      </c>
      <c r="BC29" s="55">
        <f t="shared" si="18"/>
        <v>0</v>
      </c>
      <c r="BD29" s="45">
        <v>8</v>
      </c>
      <c r="BE29" s="46">
        <v>11</v>
      </c>
      <c r="BF29" s="46">
        <f t="shared" si="19"/>
        <v>19</v>
      </c>
      <c r="BG29" s="98">
        <v>10</v>
      </c>
      <c r="BH29" s="28">
        <v>8</v>
      </c>
      <c r="BI29" s="28">
        <f t="shared" si="20"/>
        <v>18</v>
      </c>
      <c r="BJ29" s="54">
        <f t="shared" si="21"/>
        <v>0.25</v>
      </c>
      <c r="BK29" s="54">
        <f t="shared" si="21"/>
        <v>-0.27272727272727271</v>
      </c>
      <c r="BL29" s="55">
        <f t="shared" si="22"/>
        <v>-1.1363636363636354E-2</v>
      </c>
      <c r="BM29" s="111">
        <f t="shared" si="25"/>
        <v>-0.12050937001594893</v>
      </c>
      <c r="BN29" s="109"/>
      <c r="BO29" s="109"/>
      <c r="BP29" s="109"/>
      <c r="BQ29" s="109"/>
      <c r="BR29" s="109"/>
      <c r="BS29" s="109"/>
      <c r="BT29" s="109"/>
    </row>
    <row r="30" spans="1:72" x14ac:dyDescent="0.25">
      <c r="A30" s="107">
        <v>28</v>
      </c>
      <c r="B30" s="97">
        <v>2015</v>
      </c>
      <c r="C30" s="184" t="s">
        <v>21</v>
      </c>
      <c r="D30" s="184" t="s">
        <v>23</v>
      </c>
      <c r="E30" s="185" t="s">
        <v>148</v>
      </c>
      <c r="F30" s="184" t="s">
        <v>52</v>
      </c>
      <c r="G30" s="187" t="s">
        <v>101</v>
      </c>
      <c r="H30" s="34">
        <v>36</v>
      </c>
      <c r="I30" s="35">
        <v>39</v>
      </c>
      <c r="J30" s="62">
        <f t="shared" si="23"/>
        <v>75</v>
      </c>
      <c r="K30" s="108">
        <v>0</v>
      </c>
      <c r="L30" s="38">
        <v>0</v>
      </c>
      <c r="M30" s="63">
        <f t="shared" si="0"/>
        <v>0</v>
      </c>
      <c r="N30" s="40">
        <v>30</v>
      </c>
      <c r="O30" s="41">
        <v>23</v>
      </c>
      <c r="P30" s="64">
        <f t="shared" si="24"/>
        <v>53</v>
      </c>
      <c r="Q30" s="54" t="e">
        <f t="shared" si="1"/>
        <v>#DIV/0!</v>
      </c>
      <c r="R30" s="54" t="e">
        <f t="shared" si="1"/>
        <v>#DIV/0!</v>
      </c>
      <c r="S30" s="55" t="e">
        <f t="shared" si="2"/>
        <v>#DIV/0!</v>
      </c>
      <c r="T30" s="45">
        <v>57</v>
      </c>
      <c r="U30" s="46">
        <v>71</v>
      </c>
      <c r="V30" s="65">
        <f t="shared" si="3"/>
        <v>128</v>
      </c>
      <c r="W30" s="48">
        <v>23</v>
      </c>
      <c r="X30" s="49">
        <v>25</v>
      </c>
      <c r="Y30" s="50">
        <f t="shared" si="4"/>
        <v>48</v>
      </c>
      <c r="Z30" s="54">
        <f t="shared" si="5"/>
        <v>-0.59649122807017541</v>
      </c>
      <c r="AA30" s="54">
        <f t="shared" si="5"/>
        <v>-0.647887323943662</v>
      </c>
      <c r="AB30" s="55">
        <f t="shared" si="6"/>
        <v>-0.62218927600691876</v>
      </c>
      <c r="AC30" s="20">
        <v>0</v>
      </c>
      <c r="AD30" s="21">
        <v>0</v>
      </c>
      <c r="AE30" s="109">
        <f t="shared" si="7"/>
        <v>0</v>
      </c>
      <c r="AF30" s="53">
        <v>10</v>
      </c>
      <c r="AG30" s="53">
        <v>11</v>
      </c>
      <c r="AH30" s="53">
        <f t="shared" si="8"/>
        <v>21</v>
      </c>
      <c r="AI30" s="54" t="e">
        <f t="shared" si="26"/>
        <v>#DIV/0!</v>
      </c>
      <c r="AJ30" s="54" t="e">
        <f t="shared" si="26"/>
        <v>#DIV/0!</v>
      </c>
      <c r="AK30" s="55" t="e">
        <f t="shared" si="10"/>
        <v>#DIV/0!</v>
      </c>
      <c r="AL30" s="20">
        <v>83</v>
      </c>
      <c r="AM30" s="21">
        <v>67</v>
      </c>
      <c r="AN30" s="21">
        <f t="shared" si="11"/>
        <v>150</v>
      </c>
      <c r="AO30" s="22">
        <v>28</v>
      </c>
      <c r="AP30" s="23">
        <v>23</v>
      </c>
      <c r="AQ30" s="23">
        <f t="shared" si="12"/>
        <v>51</v>
      </c>
      <c r="AR30" s="54">
        <f t="shared" si="13"/>
        <v>-0.66265060240963858</v>
      </c>
      <c r="AS30" s="54">
        <f t="shared" si="13"/>
        <v>-0.65671641791044777</v>
      </c>
      <c r="AT30" s="55">
        <f t="shared" si="14"/>
        <v>-0.65968351016004312</v>
      </c>
      <c r="AU30" s="45">
        <v>0</v>
      </c>
      <c r="AV30" s="46">
        <v>0</v>
      </c>
      <c r="AW30" s="110">
        <f t="shared" si="15"/>
        <v>0</v>
      </c>
      <c r="AX30" s="24">
        <v>13</v>
      </c>
      <c r="AY30" s="25">
        <v>28</v>
      </c>
      <c r="AZ30" s="25">
        <f t="shared" si="16"/>
        <v>41</v>
      </c>
      <c r="BA30" s="54" t="e">
        <f t="shared" si="17"/>
        <v>#DIV/0!</v>
      </c>
      <c r="BB30" s="54" t="e">
        <f t="shared" si="17"/>
        <v>#DIV/0!</v>
      </c>
      <c r="BC30" s="55" t="e">
        <f t="shared" si="18"/>
        <v>#DIV/0!</v>
      </c>
      <c r="BD30" s="45">
        <v>18</v>
      </c>
      <c r="BE30" s="46">
        <v>39</v>
      </c>
      <c r="BF30" s="46">
        <f t="shared" si="19"/>
        <v>57</v>
      </c>
      <c r="BG30" s="98">
        <v>16</v>
      </c>
      <c r="BH30" s="28">
        <v>35</v>
      </c>
      <c r="BI30" s="28">
        <f t="shared" si="20"/>
        <v>51</v>
      </c>
      <c r="BJ30" s="54">
        <f t="shared" si="21"/>
        <v>-0.1111111111111111</v>
      </c>
      <c r="BK30" s="54">
        <f t="shared" si="21"/>
        <v>-0.10256410256410256</v>
      </c>
      <c r="BL30" s="55">
        <f t="shared" si="22"/>
        <v>-0.10683760683760683</v>
      </c>
      <c r="BM30" s="111" t="e">
        <f t="shared" si="25"/>
        <v>#DIV/0!</v>
      </c>
      <c r="BN30" s="109"/>
      <c r="BO30" s="109"/>
      <c r="BP30" s="109"/>
      <c r="BQ30" s="109"/>
      <c r="BR30" s="109"/>
      <c r="BS30" s="109"/>
      <c r="BT30" s="109"/>
    </row>
    <row r="31" spans="1:72" x14ac:dyDescent="0.25">
      <c r="A31" s="107">
        <v>29</v>
      </c>
      <c r="B31" s="97">
        <v>2015</v>
      </c>
      <c r="C31" s="184" t="s">
        <v>21</v>
      </c>
      <c r="D31" s="184" t="s">
        <v>23</v>
      </c>
      <c r="E31" s="185" t="s">
        <v>149</v>
      </c>
      <c r="F31" s="184" t="s">
        <v>53</v>
      </c>
      <c r="G31" s="187" t="s">
        <v>102</v>
      </c>
      <c r="H31" s="34">
        <v>17</v>
      </c>
      <c r="I31" s="35">
        <v>13</v>
      </c>
      <c r="J31" s="62">
        <f t="shared" si="23"/>
        <v>30</v>
      </c>
      <c r="K31" s="108">
        <v>30</v>
      </c>
      <c r="L31" s="38">
        <v>25</v>
      </c>
      <c r="M31" s="63">
        <f t="shared" si="0"/>
        <v>55</v>
      </c>
      <c r="N31" s="40">
        <v>24</v>
      </c>
      <c r="O31" s="41">
        <v>32</v>
      </c>
      <c r="P31" s="64">
        <f t="shared" si="24"/>
        <v>56</v>
      </c>
      <c r="Q31" s="54">
        <f t="shared" si="1"/>
        <v>-0.2</v>
      </c>
      <c r="R31" s="54">
        <f t="shared" si="1"/>
        <v>0.28000000000000003</v>
      </c>
      <c r="S31" s="55">
        <f t="shared" si="2"/>
        <v>4.0000000000000008E-2</v>
      </c>
      <c r="T31" s="45">
        <v>30</v>
      </c>
      <c r="U31" s="46">
        <v>20</v>
      </c>
      <c r="V31" s="65">
        <f t="shared" si="3"/>
        <v>50</v>
      </c>
      <c r="W31" s="48">
        <v>18</v>
      </c>
      <c r="X31" s="49">
        <v>16</v>
      </c>
      <c r="Y31" s="50">
        <f t="shared" si="4"/>
        <v>34</v>
      </c>
      <c r="Z31" s="54">
        <f t="shared" si="5"/>
        <v>-0.4</v>
      </c>
      <c r="AA31" s="54">
        <f t="shared" si="5"/>
        <v>-0.2</v>
      </c>
      <c r="AB31" s="55">
        <f t="shared" si="6"/>
        <v>-0.30000000000000004</v>
      </c>
      <c r="AC31" s="20">
        <v>11</v>
      </c>
      <c r="AD31" s="21">
        <v>7</v>
      </c>
      <c r="AE31" s="109">
        <f t="shared" si="7"/>
        <v>18</v>
      </c>
      <c r="AF31" s="53">
        <v>8</v>
      </c>
      <c r="AG31" s="53">
        <v>5</v>
      </c>
      <c r="AH31" s="53">
        <f t="shared" si="8"/>
        <v>13</v>
      </c>
      <c r="AI31" s="54">
        <f t="shared" si="26"/>
        <v>-0.27272727272727271</v>
      </c>
      <c r="AJ31" s="54">
        <f t="shared" si="26"/>
        <v>-0.2857142857142857</v>
      </c>
      <c r="AK31" s="55">
        <f t="shared" si="10"/>
        <v>-0.2792207792207792</v>
      </c>
      <c r="AL31" s="20">
        <v>12</v>
      </c>
      <c r="AM31" s="21">
        <v>18</v>
      </c>
      <c r="AN31" s="21">
        <f t="shared" si="11"/>
        <v>30</v>
      </c>
      <c r="AO31" s="22">
        <v>3</v>
      </c>
      <c r="AP31" s="23">
        <v>5</v>
      </c>
      <c r="AQ31" s="23">
        <f t="shared" si="12"/>
        <v>8</v>
      </c>
      <c r="AR31" s="54">
        <f t="shared" si="13"/>
        <v>-0.75</v>
      </c>
      <c r="AS31" s="54">
        <f t="shared" si="13"/>
        <v>-0.72222222222222221</v>
      </c>
      <c r="AT31" s="55">
        <f t="shared" si="14"/>
        <v>-0.73611111111111116</v>
      </c>
      <c r="AU31" s="45">
        <v>11</v>
      </c>
      <c r="AV31" s="46">
        <v>9</v>
      </c>
      <c r="AW31" s="110">
        <f t="shared" si="15"/>
        <v>20</v>
      </c>
      <c r="AX31" s="24">
        <v>7</v>
      </c>
      <c r="AY31" s="25">
        <v>9</v>
      </c>
      <c r="AZ31" s="25">
        <f t="shared" si="16"/>
        <v>16</v>
      </c>
      <c r="BA31" s="54">
        <f t="shared" si="17"/>
        <v>-0.36363636363636365</v>
      </c>
      <c r="BB31" s="54">
        <f t="shared" si="17"/>
        <v>0</v>
      </c>
      <c r="BC31" s="55">
        <f t="shared" si="18"/>
        <v>-0.18181818181818182</v>
      </c>
      <c r="BD31" s="45">
        <v>14</v>
      </c>
      <c r="BE31" s="46">
        <v>11</v>
      </c>
      <c r="BF31" s="46">
        <f t="shared" si="19"/>
        <v>25</v>
      </c>
      <c r="BG31" s="98">
        <v>8</v>
      </c>
      <c r="BH31" s="28">
        <v>10</v>
      </c>
      <c r="BI31" s="28">
        <f t="shared" si="20"/>
        <v>18</v>
      </c>
      <c r="BJ31" s="54">
        <f t="shared" si="21"/>
        <v>-0.42857142857142855</v>
      </c>
      <c r="BK31" s="54">
        <f t="shared" si="21"/>
        <v>-9.0909090909090912E-2</v>
      </c>
      <c r="BL31" s="55">
        <f t="shared" si="22"/>
        <v>-0.25974025974025972</v>
      </c>
      <c r="BM31" s="111">
        <f t="shared" si="25"/>
        <v>-0.28614838864838865</v>
      </c>
      <c r="BN31" s="109"/>
      <c r="BO31" s="109"/>
      <c r="BP31" s="109"/>
      <c r="BQ31" s="109"/>
      <c r="BR31" s="109"/>
      <c r="BS31" s="109"/>
      <c r="BT31" s="109"/>
    </row>
    <row r="32" spans="1:72" x14ac:dyDescent="0.25">
      <c r="A32" s="107">
        <v>30</v>
      </c>
      <c r="B32" s="97">
        <v>2015</v>
      </c>
      <c r="C32" s="184" t="s">
        <v>21</v>
      </c>
      <c r="D32" s="184" t="s">
        <v>23</v>
      </c>
      <c r="E32" s="185" t="s">
        <v>149</v>
      </c>
      <c r="F32" s="184" t="s">
        <v>54</v>
      </c>
      <c r="G32" s="187" t="s">
        <v>103</v>
      </c>
      <c r="H32" s="34">
        <v>49</v>
      </c>
      <c r="I32" s="35">
        <v>53</v>
      </c>
      <c r="J32" s="62">
        <f t="shared" si="23"/>
        <v>102</v>
      </c>
      <c r="K32" s="108">
        <v>0</v>
      </c>
      <c r="L32" s="38">
        <v>0</v>
      </c>
      <c r="M32" s="63">
        <f t="shared" si="0"/>
        <v>0</v>
      </c>
      <c r="N32" s="40">
        <v>148</v>
      </c>
      <c r="O32" s="41">
        <v>127</v>
      </c>
      <c r="P32" s="64">
        <f t="shared" si="24"/>
        <v>275</v>
      </c>
      <c r="Q32" s="54" t="e">
        <f t="shared" si="1"/>
        <v>#DIV/0!</v>
      </c>
      <c r="R32" s="54" t="e">
        <f t="shared" si="1"/>
        <v>#DIV/0!</v>
      </c>
      <c r="S32" s="55" t="e">
        <f t="shared" si="2"/>
        <v>#DIV/0!</v>
      </c>
      <c r="T32" s="45">
        <v>114</v>
      </c>
      <c r="U32" s="46">
        <v>86</v>
      </c>
      <c r="V32" s="65">
        <f t="shared" si="3"/>
        <v>200</v>
      </c>
      <c r="W32" s="48">
        <v>65</v>
      </c>
      <c r="X32" s="49">
        <v>45</v>
      </c>
      <c r="Y32" s="50">
        <f t="shared" si="4"/>
        <v>110</v>
      </c>
      <c r="Z32" s="54">
        <f t="shared" si="5"/>
        <v>-0.42982456140350878</v>
      </c>
      <c r="AA32" s="54">
        <f t="shared" si="5"/>
        <v>-0.47674418604651164</v>
      </c>
      <c r="AB32" s="55">
        <f t="shared" si="6"/>
        <v>-0.45328437372501018</v>
      </c>
      <c r="AC32" s="20">
        <v>0</v>
      </c>
      <c r="AD32" s="21">
        <v>0</v>
      </c>
      <c r="AE32" s="109">
        <f t="shared" si="7"/>
        <v>0</v>
      </c>
      <c r="AF32" s="53">
        <v>32</v>
      </c>
      <c r="AG32" s="53">
        <v>65</v>
      </c>
      <c r="AH32" s="53">
        <f t="shared" si="8"/>
        <v>97</v>
      </c>
      <c r="AI32" s="54" t="e">
        <f t="shared" si="26"/>
        <v>#DIV/0!</v>
      </c>
      <c r="AJ32" s="54" t="e">
        <f t="shared" si="26"/>
        <v>#DIV/0!</v>
      </c>
      <c r="AK32" s="55" t="e">
        <f t="shared" si="10"/>
        <v>#DIV/0!</v>
      </c>
      <c r="AL32" s="20">
        <v>62</v>
      </c>
      <c r="AM32" s="21">
        <v>90</v>
      </c>
      <c r="AN32" s="21">
        <f t="shared" si="11"/>
        <v>152</v>
      </c>
      <c r="AO32" s="22">
        <v>48</v>
      </c>
      <c r="AP32" s="23">
        <v>79</v>
      </c>
      <c r="AQ32" s="23">
        <f t="shared" si="12"/>
        <v>127</v>
      </c>
      <c r="AR32" s="54">
        <f t="shared" si="13"/>
        <v>-0.22580645161290322</v>
      </c>
      <c r="AS32" s="54">
        <f t="shared" si="13"/>
        <v>-0.12222222222222222</v>
      </c>
      <c r="AT32" s="55">
        <f t="shared" si="14"/>
        <v>-0.17401433691756271</v>
      </c>
      <c r="AU32" s="45">
        <v>0</v>
      </c>
      <c r="AV32" s="46">
        <v>0</v>
      </c>
      <c r="AW32" s="110">
        <f t="shared" si="15"/>
        <v>0</v>
      </c>
      <c r="AX32" s="24">
        <v>45</v>
      </c>
      <c r="AY32" s="25">
        <v>54</v>
      </c>
      <c r="AZ32" s="25">
        <f t="shared" si="16"/>
        <v>99</v>
      </c>
      <c r="BA32" s="54" t="e">
        <f t="shared" si="17"/>
        <v>#DIV/0!</v>
      </c>
      <c r="BB32" s="54" t="e">
        <f t="shared" si="17"/>
        <v>#DIV/0!</v>
      </c>
      <c r="BC32" s="55" t="e">
        <f t="shared" si="18"/>
        <v>#DIV/0!</v>
      </c>
      <c r="BD32" s="45">
        <v>61</v>
      </c>
      <c r="BE32" s="46">
        <v>59</v>
      </c>
      <c r="BF32" s="46">
        <f t="shared" si="19"/>
        <v>120</v>
      </c>
      <c r="BG32" s="98">
        <v>38</v>
      </c>
      <c r="BH32" s="28">
        <v>47</v>
      </c>
      <c r="BI32" s="28">
        <f t="shared" si="20"/>
        <v>85</v>
      </c>
      <c r="BJ32" s="54">
        <f t="shared" si="21"/>
        <v>-0.37704918032786883</v>
      </c>
      <c r="BK32" s="54">
        <f t="shared" si="21"/>
        <v>-0.20338983050847459</v>
      </c>
      <c r="BL32" s="55">
        <f t="shared" si="22"/>
        <v>-0.29021950541817171</v>
      </c>
      <c r="BM32" s="111" t="e">
        <f t="shared" si="25"/>
        <v>#DIV/0!</v>
      </c>
      <c r="BN32" s="109"/>
      <c r="BO32" s="109"/>
      <c r="BP32" s="109"/>
      <c r="BQ32" s="109"/>
      <c r="BR32" s="109"/>
      <c r="BS32" s="109"/>
      <c r="BT32" s="109"/>
    </row>
    <row r="33" spans="1:72" x14ac:dyDescent="0.25">
      <c r="A33" s="107">
        <v>31</v>
      </c>
      <c r="B33" s="97">
        <v>2015</v>
      </c>
      <c r="C33" s="184" t="s">
        <v>21</v>
      </c>
      <c r="D33" s="184" t="s">
        <v>23</v>
      </c>
      <c r="E33" s="185" t="s">
        <v>149</v>
      </c>
      <c r="F33" s="184" t="s">
        <v>55</v>
      </c>
      <c r="G33" s="187" t="s">
        <v>104</v>
      </c>
      <c r="H33" s="34">
        <v>25</v>
      </c>
      <c r="I33" s="35">
        <v>33</v>
      </c>
      <c r="J33" s="62">
        <f t="shared" si="23"/>
        <v>58</v>
      </c>
      <c r="K33" s="108">
        <v>21</v>
      </c>
      <c r="L33" s="38">
        <v>19</v>
      </c>
      <c r="M33" s="63">
        <f t="shared" si="0"/>
        <v>40</v>
      </c>
      <c r="N33" s="40">
        <v>18</v>
      </c>
      <c r="O33" s="41">
        <v>18</v>
      </c>
      <c r="P33" s="64">
        <f t="shared" si="24"/>
        <v>36</v>
      </c>
      <c r="Q33" s="54">
        <f t="shared" si="1"/>
        <v>-0.14285714285714285</v>
      </c>
      <c r="R33" s="54">
        <f t="shared" si="1"/>
        <v>-5.2631578947368418E-2</v>
      </c>
      <c r="S33" s="55">
        <f t="shared" si="2"/>
        <v>-9.7744360902255634E-2</v>
      </c>
      <c r="T33" s="45">
        <v>15</v>
      </c>
      <c r="U33" s="46">
        <v>10</v>
      </c>
      <c r="V33" s="65">
        <f t="shared" si="3"/>
        <v>25</v>
      </c>
      <c r="W33" s="48">
        <v>9</v>
      </c>
      <c r="X33" s="49">
        <v>12</v>
      </c>
      <c r="Y33" s="50">
        <f t="shared" si="4"/>
        <v>21</v>
      </c>
      <c r="Z33" s="54">
        <f t="shared" si="5"/>
        <v>-0.4</v>
      </c>
      <c r="AA33" s="54">
        <f t="shared" si="5"/>
        <v>0.2</v>
      </c>
      <c r="AB33" s="55">
        <f t="shared" si="6"/>
        <v>-0.1</v>
      </c>
      <c r="AC33" s="20">
        <v>23</v>
      </c>
      <c r="AD33" s="21">
        <v>16</v>
      </c>
      <c r="AE33" s="109">
        <f t="shared" si="7"/>
        <v>39</v>
      </c>
      <c r="AF33" s="53">
        <v>9</v>
      </c>
      <c r="AG33" s="53">
        <v>10</v>
      </c>
      <c r="AH33" s="53">
        <f t="shared" si="8"/>
        <v>19</v>
      </c>
      <c r="AI33" s="54">
        <f t="shared" si="26"/>
        <v>-0.60869565217391308</v>
      </c>
      <c r="AJ33" s="54">
        <f t="shared" si="26"/>
        <v>-0.375</v>
      </c>
      <c r="AK33" s="55">
        <f t="shared" si="10"/>
        <v>-0.49184782608695654</v>
      </c>
      <c r="AL33" s="20">
        <v>14</v>
      </c>
      <c r="AM33" s="21">
        <v>22</v>
      </c>
      <c r="AN33" s="21">
        <f t="shared" si="11"/>
        <v>36</v>
      </c>
      <c r="AO33" s="22">
        <v>4</v>
      </c>
      <c r="AP33" s="23">
        <v>6</v>
      </c>
      <c r="AQ33" s="23">
        <f t="shared" si="12"/>
        <v>10</v>
      </c>
      <c r="AR33" s="54">
        <f t="shared" si="13"/>
        <v>-0.7142857142857143</v>
      </c>
      <c r="AS33" s="54">
        <f t="shared" si="13"/>
        <v>-0.72727272727272729</v>
      </c>
      <c r="AT33" s="55">
        <f t="shared" si="14"/>
        <v>-0.72077922077922074</v>
      </c>
      <c r="AU33" s="45">
        <v>11</v>
      </c>
      <c r="AV33" s="46">
        <v>10</v>
      </c>
      <c r="AW33" s="110">
        <f t="shared" si="15"/>
        <v>21</v>
      </c>
      <c r="AX33" s="24">
        <v>7</v>
      </c>
      <c r="AY33" s="25">
        <v>5</v>
      </c>
      <c r="AZ33" s="25">
        <f t="shared" si="16"/>
        <v>12</v>
      </c>
      <c r="BA33" s="54">
        <f t="shared" si="17"/>
        <v>-0.36363636363636365</v>
      </c>
      <c r="BB33" s="54">
        <f t="shared" si="17"/>
        <v>-0.5</v>
      </c>
      <c r="BC33" s="55">
        <f t="shared" si="18"/>
        <v>-0.43181818181818182</v>
      </c>
      <c r="BD33" s="45">
        <v>13</v>
      </c>
      <c r="BE33" s="46">
        <v>12</v>
      </c>
      <c r="BF33" s="46">
        <f t="shared" si="19"/>
        <v>25</v>
      </c>
      <c r="BG33" s="98">
        <v>8</v>
      </c>
      <c r="BH33" s="28">
        <v>9</v>
      </c>
      <c r="BI33" s="28">
        <f t="shared" si="20"/>
        <v>17</v>
      </c>
      <c r="BJ33" s="54">
        <f t="shared" si="21"/>
        <v>-0.38461538461538464</v>
      </c>
      <c r="BK33" s="54">
        <f t="shared" si="21"/>
        <v>-0.25</v>
      </c>
      <c r="BL33" s="55">
        <f t="shared" si="22"/>
        <v>-0.31730769230769229</v>
      </c>
      <c r="BM33" s="111">
        <f t="shared" si="25"/>
        <v>-0.35991621364905119</v>
      </c>
      <c r="BN33" s="109"/>
      <c r="BO33" s="109"/>
      <c r="BP33" s="109"/>
      <c r="BQ33" s="109"/>
      <c r="BR33" s="109"/>
      <c r="BS33" s="109"/>
      <c r="BT33" s="109"/>
    </row>
    <row r="34" spans="1:72" x14ac:dyDescent="0.25">
      <c r="A34" s="107">
        <v>32</v>
      </c>
      <c r="B34" s="97">
        <v>2015</v>
      </c>
      <c r="C34" s="184" t="s">
        <v>21</v>
      </c>
      <c r="D34" s="184" t="s">
        <v>23</v>
      </c>
      <c r="E34" s="185" t="s">
        <v>149</v>
      </c>
      <c r="F34" s="184" t="s">
        <v>55</v>
      </c>
      <c r="G34" s="187" t="s">
        <v>105</v>
      </c>
      <c r="H34" s="34">
        <v>41</v>
      </c>
      <c r="I34" s="35">
        <v>38</v>
      </c>
      <c r="J34" s="62">
        <f t="shared" si="23"/>
        <v>79</v>
      </c>
      <c r="K34" s="108">
        <v>0</v>
      </c>
      <c r="L34" s="38">
        <v>0</v>
      </c>
      <c r="M34" s="63">
        <f t="shared" si="0"/>
        <v>0</v>
      </c>
      <c r="N34" s="40">
        <v>37</v>
      </c>
      <c r="O34" s="41">
        <v>47</v>
      </c>
      <c r="P34" s="64">
        <f t="shared" si="24"/>
        <v>84</v>
      </c>
      <c r="Q34" s="54" t="e">
        <f t="shared" si="1"/>
        <v>#DIV/0!</v>
      </c>
      <c r="R34" s="54" t="e">
        <f t="shared" si="1"/>
        <v>#DIV/0!</v>
      </c>
      <c r="S34" s="55" t="e">
        <f t="shared" si="2"/>
        <v>#DIV/0!</v>
      </c>
      <c r="T34" s="45">
        <v>25</v>
      </c>
      <c r="U34" s="46">
        <v>31</v>
      </c>
      <c r="V34" s="65">
        <f t="shared" si="3"/>
        <v>56</v>
      </c>
      <c r="W34" s="48">
        <v>38</v>
      </c>
      <c r="X34" s="49">
        <v>46</v>
      </c>
      <c r="Y34" s="50">
        <f t="shared" si="4"/>
        <v>84</v>
      </c>
      <c r="Z34" s="54">
        <f t="shared" si="5"/>
        <v>0.52</v>
      </c>
      <c r="AA34" s="54">
        <f t="shared" si="5"/>
        <v>0.4838709677419355</v>
      </c>
      <c r="AB34" s="55">
        <f t="shared" si="6"/>
        <v>0.50193548387096776</v>
      </c>
      <c r="AC34" s="20">
        <v>0</v>
      </c>
      <c r="AD34" s="21">
        <v>0</v>
      </c>
      <c r="AE34" s="109">
        <f t="shared" si="7"/>
        <v>0</v>
      </c>
      <c r="AF34" s="53">
        <v>37</v>
      </c>
      <c r="AG34" s="53">
        <v>38</v>
      </c>
      <c r="AH34" s="53">
        <f t="shared" si="8"/>
        <v>75</v>
      </c>
      <c r="AI34" s="54" t="e">
        <f t="shared" si="26"/>
        <v>#DIV/0!</v>
      </c>
      <c r="AJ34" s="54" t="e">
        <f t="shared" si="26"/>
        <v>#DIV/0!</v>
      </c>
      <c r="AK34" s="55" t="e">
        <f t="shared" si="10"/>
        <v>#DIV/0!</v>
      </c>
      <c r="AL34" s="20">
        <v>30</v>
      </c>
      <c r="AM34" s="21">
        <v>8</v>
      </c>
      <c r="AN34" s="21">
        <f t="shared" si="11"/>
        <v>38</v>
      </c>
      <c r="AO34" s="22">
        <v>56</v>
      </c>
      <c r="AP34" s="23">
        <v>39</v>
      </c>
      <c r="AQ34" s="23">
        <f t="shared" si="12"/>
        <v>95</v>
      </c>
      <c r="AR34" s="54">
        <f t="shared" si="13"/>
        <v>0.8666666666666667</v>
      </c>
      <c r="AS34" s="54">
        <f t="shared" si="13"/>
        <v>3.875</v>
      </c>
      <c r="AT34" s="55">
        <f t="shared" si="14"/>
        <v>2.3708333333333336</v>
      </c>
      <c r="AU34" s="45">
        <v>0</v>
      </c>
      <c r="AV34" s="46">
        <v>0</v>
      </c>
      <c r="AW34" s="110">
        <f t="shared" si="15"/>
        <v>0</v>
      </c>
      <c r="AX34" s="24">
        <v>30</v>
      </c>
      <c r="AY34" s="25">
        <v>25</v>
      </c>
      <c r="AZ34" s="25">
        <f t="shared" si="16"/>
        <v>55</v>
      </c>
      <c r="BA34" s="54" t="e">
        <f t="shared" si="17"/>
        <v>#DIV/0!</v>
      </c>
      <c r="BB34" s="54" t="e">
        <f t="shared" si="17"/>
        <v>#DIV/0!</v>
      </c>
      <c r="BC34" s="55" t="e">
        <f t="shared" si="18"/>
        <v>#DIV/0!</v>
      </c>
      <c r="BD34" s="45">
        <v>7</v>
      </c>
      <c r="BE34" s="46">
        <v>14</v>
      </c>
      <c r="BF34" s="46">
        <f t="shared" si="19"/>
        <v>21</v>
      </c>
      <c r="BG34" s="98">
        <v>0</v>
      </c>
      <c r="BH34" s="28">
        <v>0</v>
      </c>
      <c r="BI34" s="28">
        <f t="shared" si="20"/>
        <v>0</v>
      </c>
      <c r="BJ34" s="54">
        <f t="shared" si="21"/>
        <v>-1</v>
      </c>
      <c r="BK34" s="54">
        <f t="shared" si="21"/>
        <v>-1</v>
      </c>
      <c r="BL34" s="55">
        <f t="shared" si="22"/>
        <v>-1</v>
      </c>
      <c r="BM34" s="111" t="e">
        <f t="shared" si="25"/>
        <v>#DIV/0!</v>
      </c>
      <c r="BN34" s="109"/>
      <c r="BO34" s="109"/>
      <c r="BP34" s="109"/>
      <c r="BQ34" s="109"/>
      <c r="BR34" s="109"/>
      <c r="BS34" s="109"/>
      <c r="BT34" s="109"/>
    </row>
    <row r="35" spans="1:72" x14ac:dyDescent="0.25">
      <c r="A35" s="107">
        <v>33</v>
      </c>
      <c r="B35" s="97">
        <v>2015</v>
      </c>
      <c r="C35" s="184" t="s">
        <v>21</v>
      </c>
      <c r="D35" s="184" t="s">
        <v>23</v>
      </c>
      <c r="E35" s="185" t="s">
        <v>149</v>
      </c>
      <c r="F35" s="184" t="s">
        <v>56</v>
      </c>
      <c r="G35" s="187" t="s">
        <v>106</v>
      </c>
      <c r="H35" s="34">
        <v>14</v>
      </c>
      <c r="I35" s="35">
        <v>11</v>
      </c>
      <c r="J35" s="62">
        <f t="shared" si="23"/>
        <v>25</v>
      </c>
      <c r="K35" s="108">
        <v>16</v>
      </c>
      <c r="L35" s="38">
        <v>21</v>
      </c>
      <c r="M35" s="63">
        <f t="shared" si="0"/>
        <v>37</v>
      </c>
      <c r="N35" s="40">
        <v>11</v>
      </c>
      <c r="O35" s="41">
        <v>14</v>
      </c>
      <c r="P35" s="64">
        <f t="shared" si="24"/>
        <v>25</v>
      </c>
      <c r="Q35" s="54">
        <f t="shared" si="1"/>
        <v>-0.3125</v>
      </c>
      <c r="R35" s="54">
        <f t="shared" si="1"/>
        <v>-0.33333333333333331</v>
      </c>
      <c r="S35" s="55">
        <f t="shared" si="2"/>
        <v>-0.32291666666666663</v>
      </c>
      <c r="T35" s="45">
        <v>14</v>
      </c>
      <c r="U35" s="46">
        <v>11</v>
      </c>
      <c r="V35" s="65">
        <f t="shared" si="3"/>
        <v>25</v>
      </c>
      <c r="W35" s="48">
        <v>5</v>
      </c>
      <c r="X35" s="49">
        <v>12</v>
      </c>
      <c r="Y35" s="50">
        <f t="shared" si="4"/>
        <v>17</v>
      </c>
      <c r="Z35" s="54">
        <f t="shared" si="5"/>
        <v>-0.6428571428571429</v>
      </c>
      <c r="AA35" s="54">
        <f t="shared" si="5"/>
        <v>9.0909090909090912E-2</v>
      </c>
      <c r="AB35" s="55">
        <f t="shared" si="6"/>
        <v>-0.27597402597402598</v>
      </c>
      <c r="AC35" s="20">
        <v>19</v>
      </c>
      <c r="AD35" s="21">
        <v>21</v>
      </c>
      <c r="AE35" s="109">
        <f t="shared" si="7"/>
        <v>40</v>
      </c>
      <c r="AF35" s="53">
        <v>11</v>
      </c>
      <c r="AG35" s="53">
        <v>10</v>
      </c>
      <c r="AH35" s="53">
        <f t="shared" si="8"/>
        <v>21</v>
      </c>
      <c r="AI35" s="54">
        <f t="shared" si="26"/>
        <v>-0.42105263157894735</v>
      </c>
      <c r="AJ35" s="54">
        <f t="shared" si="26"/>
        <v>-0.52380952380952384</v>
      </c>
      <c r="AK35" s="55">
        <f t="shared" si="10"/>
        <v>-0.47243107769423559</v>
      </c>
      <c r="AL35" s="20">
        <v>15</v>
      </c>
      <c r="AM35" s="21">
        <v>8</v>
      </c>
      <c r="AN35" s="21">
        <f t="shared" si="11"/>
        <v>23</v>
      </c>
      <c r="AO35" s="22">
        <v>13</v>
      </c>
      <c r="AP35" s="23">
        <v>8</v>
      </c>
      <c r="AQ35" s="23">
        <f t="shared" si="12"/>
        <v>21</v>
      </c>
      <c r="AR35" s="54">
        <f t="shared" si="13"/>
        <v>-0.13333333333333333</v>
      </c>
      <c r="AS35" s="54">
        <f t="shared" si="13"/>
        <v>0</v>
      </c>
      <c r="AT35" s="55">
        <f t="shared" si="14"/>
        <v>-6.6666666666666666E-2</v>
      </c>
      <c r="AU35" s="45">
        <v>18</v>
      </c>
      <c r="AV35" s="46">
        <v>22</v>
      </c>
      <c r="AW35" s="110">
        <f t="shared" si="15"/>
        <v>40</v>
      </c>
      <c r="AX35" s="24">
        <v>7</v>
      </c>
      <c r="AY35" s="25">
        <v>11</v>
      </c>
      <c r="AZ35" s="25">
        <f t="shared" si="16"/>
        <v>18</v>
      </c>
      <c r="BA35" s="54">
        <f t="shared" si="17"/>
        <v>-0.61111111111111116</v>
      </c>
      <c r="BB35" s="54">
        <f t="shared" si="17"/>
        <v>-0.5</v>
      </c>
      <c r="BC35" s="55">
        <f t="shared" si="18"/>
        <v>-0.55555555555555558</v>
      </c>
      <c r="BD35" s="45">
        <v>9</v>
      </c>
      <c r="BE35" s="46">
        <v>16</v>
      </c>
      <c r="BF35" s="46">
        <f t="shared" si="19"/>
        <v>25</v>
      </c>
      <c r="BG35" s="98">
        <v>8</v>
      </c>
      <c r="BH35" s="28">
        <v>10</v>
      </c>
      <c r="BI35" s="28">
        <f t="shared" si="20"/>
        <v>18</v>
      </c>
      <c r="BJ35" s="54">
        <f t="shared" si="21"/>
        <v>-0.1111111111111111</v>
      </c>
      <c r="BK35" s="54">
        <f t="shared" si="21"/>
        <v>-0.375</v>
      </c>
      <c r="BL35" s="55">
        <f t="shared" si="22"/>
        <v>-0.24305555555555555</v>
      </c>
      <c r="BM35" s="111">
        <f t="shared" si="25"/>
        <v>-0.32276659135211766</v>
      </c>
      <c r="BN35" s="109"/>
      <c r="BO35" s="109"/>
      <c r="BP35" s="109"/>
      <c r="BQ35" s="109"/>
      <c r="BR35" s="109"/>
      <c r="BS35" s="109"/>
      <c r="BT35" s="109"/>
    </row>
    <row r="36" spans="1:72" x14ac:dyDescent="0.25">
      <c r="A36" s="107">
        <v>34</v>
      </c>
      <c r="B36" s="97">
        <v>2015</v>
      </c>
      <c r="C36" s="184" t="s">
        <v>21</v>
      </c>
      <c r="D36" s="184" t="s">
        <v>23</v>
      </c>
      <c r="E36" s="185" t="s">
        <v>150</v>
      </c>
      <c r="F36" s="184" t="s">
        <v>57</v>
      </c>
      <c r="G36" s="187" t="s">
        <v>107</v>
      </c>
      <c r="H36" s="34">
        <v>21</v>
      </c>
      <c r="I36" s="35">
        <v>26</v>
      </c>
      <c r="J36" s="62">
        <f t="shared" si="23"/>
        <v>47</v>
      </c>
      <c r="K36" s="108">
        <v>35</v>
      </c>
      <c r="L36" s="38">
        <v>32</v>
      </c>
      <c r="M36" s="63">
        <f t="shared" si="0"/>
        <v>67</v>
      </c>
      <c r="N36" s="40">
        <v>42</v>
      </c>
      <c r="O36" s="41">
        <v>37</v>
      </c>
      <c r="P36" s="64">
        <f t="shared" si="24"/>
        <v>79</v>
      </c>
      <c r="Q36" s="54">
        <f t="shared" si="1"/>
        <v>0.2</v>
      </c>
      <c r="R36" s="54">
        <f t="shared" si="1"/>
        <v>0.15625</v>
      </c>
      <c r="S36" s="55">
        <f t="shared" si="2"/>
        <v>0.17812500000000001</v>
      </c>
      <c r="T36" s="45">
        <v>22</v>
      </c>
      <c r="U36" s="46">
        <v>41</v>
      </c>
      <c r="V36" s="65">
        <f t="shared" si="3"/>
        <v>63</v>
      </c>
      <c r="W36" s="48">
        <v>21</v>
      </c>
      <c r="X36" s="49">
        <v>36</v>
      </c>
      <c r="Y36" s="50">
        <f t="shared" si="4"/>
        <v>57</v>
      </c>
      <c r="Z36" s="54">
        <f t="shared" si="5"/>
        <v>-4.5454545454545456E-2</v>
      </c>
      <c r="AA36" s="54">
        <f t="shared" si="5"/>
        <v>-0.12195121951219512</v>
      </c>
      <c r="AB36" s="55">
        <f t="shared" si="6"/>
        <v>-8.3702882483370294E-2</v>
      </c>
      <c r="AC36" s="20">
        <v>23</v>
      </c>
      <c r="AD36" s="21">
        <v>28</v>
      </c>
      <c r="AE36" s="109">
        <f t="shared" si="7"/>
        <v>51</v>
      </c>
      <c r="AF36" s="53">
        <v>26</v>
      </c>
      <c r="AG36" s="53">
        <v>32</v>
      </c>
      <c r="AH36" s="53">
        <f t="shared" si="8"/>
        <v>58</v>
      </c>
      <c r="AI36" s="54">
        <f t="shared" si="26"/>
        <v>0.13043478260869565</v>
      </c>
      <c r="AJ36" s="54">
        <f t="shared" si="26"/>
        <v>0.14285714285714285</v>
      </c>
      <c r="AK36" s="55">
        <f t="shared" si="10"/>
        <v>0.13664596273291924</v>
      </c>
      <c r="AL36" s="20">
        <v>23</v>
      </c>
      <c r="AM36" s="21">
        <v>36</v>
      </c>
      <c r="AN36" s="21">
        <f t="shared" si="11"/>
        <v>59</v>
      </c>
      <c r="AO36" s="22">
        <v>13</v>
      </c>
      <c r="AP36" s="23">
        <v>33</v>
      </c>
      <c r="AQ36" s="23">
        <f t="shared" si="12"/>
        <v>46</v>
      </c>
      <c r="AR36" s="54">
        <f t="shared" si="13"/>
        <v>-0.43478260869565216</v>
      </c>
      <c r="AS36" s="54">
        <f t="shared" si="13"/>
        <v>-8.3333333333333329E-2</v>
      </c>
      <c r="AT36" s="55">
        <f t="shared" si="14"/>
        <v>-0.25905797101449274</v>
      </c>
      <c r="AU36" s="45">
        <v>22</v>
      </c>
      <c r="AV36" s="46">
        <v>14</v>
      </c>
      <c r="AW36" s="110">
        <f t="shared" si="15"/>
        <v>36</v>
      </c>
      <c r="AX36" s="24">
        <v>36</v>
      </c>
      <c r="AY36" s="25">
        <v>18</v>
      </c>
      <c r="AZ36" s="25">
        <f t="shared" si="16"/>
        <v>54</v>
      </c>
      <c r="BA36" s="54">
        <f t="shared" si="17"/>
        <v>0.63636363636363635</v>
      </c>
      <c r="BB36" s="54">
        <f t="shared" si="17"/>
        <v>0.2857142857142857</v>
      </c>
      <c r="BC36" s="55">
        <f t="shared" si="18"/>
        <v>0.46103896103896103</v>
      </c>
      <c r="BD36" s="45">
        <v>25</v>
      </c>
      <c r="BE36" s="46">
        <v>17</v>
      </c>
      <c r="BF36" s="46">
        <f t="shared" si="19"/>
        <v>42</v>
      </c>
      <c r="BG36" s="98">
        <v>10</v>
      </c>
      <c r="BH36" s="28">
        <v>17</v>
      </c>
      <c r="BI36" s="28">
        <f t="shared" si="20"/>
        <v>27</v>
      </c>
      <c r="BJ36" s="54">
        <f t="shared" si="21"/>
        <v>-0.6</v>
      </c>
      <c r="BK36" s="54">
        <f t="shared" si="21"/>
        <v>0</v>
      </c>
      <c r="BL36" s="55">
        <f t="shared" si="22"/>
        <v>-0.3</v>
      </c>
      <c r="BM36" s="111">
        <f t="shared" si="25"/>
        <v>2.217484504566954E-2</v>
      </c>
      <c r="BN36" s="109"/>
      <c r="BO36" s="109"/>
      <c r="BP36" s="109"/>
      <c r="BQ36" s="109"/>
      <c r="BR36" s="109"/>
      <c r="BS36" s="109"/>
      <c r="BT36" s="109"/>
    </row>
    <row r="37" spans="1:72" x14ac:dyDescent="0.25">
      <c r="A37" s="107">
        <v>35</v>
      </c>
      <c r="B37" s="97">
        <v>2015</v>
      </c>
      <c r="C37" s="184" t="s">
        <v>21</v>
      </c>
      <c r="D37" s="184" t="s">
        <v>23</v>
      </c>
      <c r="E37" s="185" t="s">
        <v>150</v>
      </c>
      <c r="F37" s="184" t="s">
        <v>58</v>
      </c>
      <c r="G37" s="187" t="s">
        <v>108</v>
      </c>
      <c r="H37" s="34">
        <v>51</v>
      </c>
      <c r="I37" s="35">
        <v>38</v>
      </c>
      <c r="J37" s="62">
        <f t="shared" si="23"/>
        <v>89</v>
      </c>
      <c r="K37" s="108">
        <v>53</v>
      </c>
      <c r="L37" s="38">
        <v>38</v>
      </c>
      <c r="M37" s="63">
        <f t="shared" si="0"/>
        <v>91</v>
      </c>
      <c r="N37" s="40">
        <v>41</v>
      </c>
      <c r="O37" s="41">
        <v>39</v>
      </c>
      <c r="P37" s="64">
        <f t="shared" si="24"/>
        <v>80</v>
      </c>
      <c r="Q37" s="54">
        <f t="shared" si="1"/>
        <v>-0.22641509433962265</v>
      </c>
      <c r="R37" s="54">
        <f t="shared" si="1"/>
        <v>2.6315789473684209E-2</v>
      </c>
      <c r="S37" s="55">
        <f t="shared" si="2"/>
        <v>-0.10004965243296922</v>
      </c>
      <c r="T37" s="45">
        <v>36</v>
      </c>
      <c r="U37" s="46">
        <v>26</v>
      </c>
      <c r="V37" s="65">
        <f t="shared" si="3"/>
        <v>62</v>
      </c>
      <c r="W37" s="48">
        <v>30</v>
      </c>
      <c r="X37" s="49">
        <v>24</v>
      </c>
      <c r="Y37" s="50">
        <f t="shared" si="4"/>
        <v>54</v>
      </c>
      <c r="Z37" s="54">
        <f t="shared" si="5"/>
        <v>-0.16666666666666666</v>
      </c>
      <c r="AA37" s="54">
        <f t="shared" si="5"/>
        <v>-7.6923076923076927E-2</v>
      </c>
      <c r="AB37" s="55">
        <f t="shared" si="6"/>
        <v>-0.12179487179487179</v>
      </c>
      <c r="AC37" s="20">
        <v>36</v>
      </c>
      <c r="AD37" s="21">
        <v>37</v>
      </c>
      <c r="AE37" s="109">
        <f t="shared" si="7"/>
        <v>73</v>
      </c>
      <c r="AF37" s="53">
        <v>30</v>
      </c>
      <c r="AG37" s="53">
        <v>34</v>
      </c>
      <c r="AH37" s="53">
        <f t="shared" si="8"/>
        <v>64</v>
      </c>
      <c r="AI37" s="54">
        <f t="shared" si="26"/>
        <v>-0.16666666666666666</v>
      </c>
      <c r="AJ37" s="54">
        <f t="shared" si="26"/>
        <v>-8.1081081081081086E-2</v>
      </c>
      <c r="AK37" s="55">
        <f t="shared" si="10"/>
        <v>-0.12387387387387387</v>
      </c>
      <c r="AL37" s="20">
        <v>19</v>
      </c>
      <c r="AM37" s="21">
        <v>28</v>
      </c>
      <c r="AN37" s="21">
        <f t="shared" si="11"/>
        <v>47</v>
      </c>
      <c r="AO37" s="22">
        <v>20</v>
      </c>
      <c r="AP37" s="23">
        <v>22</v>
      </c>
      <c r="AQ37" s="23">
        <f t="shared" si="12"/>
        <v>42</v>
      </c>
      <c r="AR37" s="54">
        <f t="shared" si="13"/>
        <v>5.2631578947368418E-2</v>
      </c>
      <c r="AS37" s="54">
        <f t="shared" si="13"/>
        <v>-0.21428571428571427</v>
      </c>
      <c r="AT37" s="55">
        <f t="shared" si="14"/>
        <v>-8.0827067669172928E-2</v>
      </c>
      <c r="AU37" s="45">
        <v>37</v>
      </c>
      <c r="AV37" s="46">
        <v>43</v>
      </c>
      <c r="AW37" s="110">
        <f t="shared" si="15"/>
        <v>80</v>
      </c>
      <c r="AX37" s="24">
        <v>28</v>
      </c>
      <c r="AY37" s="25">
        <v>20</v>
      </c>
      <c r="AZ37" s="25">
        <f t="shared" si="16"/>
        <v>48</v>
      </c>
      <c r="BA37" s="54">
        <f t="shared" si="17"/>
        <v>-0.24324324324324326</v>
      </c>
      <c r="BB37" s="54">
        <f t="shared" si="17"/>
        <v>-0.53488372093023251</v>
      </c>
      <c r="BC37" s="55">
        <f t="shared" si="18"/>
        <v>-0.38906348208673791</v>
      </c>
      <c r="BD37" s="45">
        <v>32</v>
      </c>
      <c r="BE37" s="46">
        <v>34</v>
      </c>
      <c r="BF37" s="46">
        <f t="shared" si="19"/>
        <v>66</v>
      </c>
      <c r="BG37" s="98">
        <v>9</v>
      </c>
      <c r="BH37" s="28">
        <v>24</v>
      </c>
      <c r="BI37" s="28">
        <f t="shared" si="20"/>
        <v>33</v>
      </c>
      <c r="BJ37" s="54">
        <f t="shared" si="21"/>
        <v>-0.71875</v>
      </c>
      <c r="BK37" s="54">
        <f t="shared" si="21"/>
        <v>-0.29411764705882354</v>
      </c>
      <c r="BL37" s="55">
        <f t="shared" si="22"/>
        <v>-0.5064338235294118</v>
      </c>
      <c r="BM37" s="111">
        <f t="shared" si="25"/>
        <v>-0.2203404618978396</v>
      </c>
      <c r="BN37" s="109"/>
      <c r="BO37" s="109"/>
      <c r="BP37" s="109"/>
      <c r="BQ37" s="109"/>
      <c r="BR37" s="109"/>
      <c r="BS37" s="109"/>
      <c r="BT37" s="109"/>
    </row>
    <row r="38" spans="1:72" x14ac:dyDescent="0.25">
      <c r="A38" s="107">
        <v>36</v>
      </c>
      <c r="B38" s="97">
        <v>2015</v>
      </c>
      <c r="C38" s="184" t="s">
        <v>21</v>
      </c>
      <c r="D38" s="184" t="s">
        <v>23</v>
      </c>
      <c r="E38" s="185" t="s">
        <v>150</v>
      </c>
      <c r="F38" s="184" t="s">
        <v>59</v>
      </c>
      <c r="G38" s="187" t="s">
        <v>109</v>
      </c>
      <c r="H38" s="34">
        <v>10</v>
      </c>
      <c r="I38" s="35">
        <v>8</v>
      </c>
      <c r="J38" s="62">
        <f t="shared" si="23"/>
        <v>18</v>
      </c>
      <c r="K38" s="108">
        <v>14</v>
      </c>
      <c r="L38" s="38">
        <v>10</v>
      </c>
      <c r="M38" s="63">
        <f t="shared" si="0"/>
        <v>24</v>
      </c>
      <c r="N38" s="40">
        <v>11</v>
      </c>
      <c r="O38" s="41">
        <v>8</v>
      </c>
      <c r="P38" s="64">
        <f t="shared" si="24"/>
        <v>19</v>
      </c>
      <c r="Q38" s="54">
        <f t="shared" si="1"/>
        <v>-0.21428571428571427</v>
      </c>
      <c r="R38" s="54">
        <f t="shared" si="1"/>
        <v>-0.2</v>
      </c>
      <c r="S38" s="55">
        <f t="shared" si="2"/>
        <v>-0.20714285714285713</v>
      </c>
      <c r="T38" s="45">
        <v>0</v>
      </c>
      <c r="U38" s="46">
        <v>0</v>
      </c>
      <c r="V38" s="65">
        <f t="shared" si="3"/>
        <v>0</v>
      </c>
      <c r="W38" s="48">
        <v>4</v>
      </c>
      <c r="X38" s="49">
        <v>7</v>
      </c>
      <c r="Y38" s="50">
        <f t="shared" si="4"/>
        <v>11</v>
      </c>
      <c r="Z38" s="54" t="e">
        <f t="shared" si="5"/>
        <v>#DIV/0!</v>
      </c>
      <c r="AA38" s="54" t="e">
        <f t="shared" si="5"/>
        <v>#DIV/0!</v>
      </c>
      <c r="AB38" s="55" t="e">
        <f t="shared" si="6"/>
        <v>#DIV/0!</v>
      </c>
      <c r="AC38" s="20">
        <v>9</v>
      </c>
      <c r="AD38" s="21">
        <v>11</v>
      </c>
      <c r="AE38" s="109">
        <f t="shared" si="7"/>
        <v>20</v>
      </c>
      <c r="AF38" s="53">
        <v>6</v>
      </c>
      <c r="AG38" s="53">
        <v>11</v>
      </c>
      <c r="AH38" s="53">
        <f t="shared" si="8"/>
        <v>17</v>
      </c>
      <c r="AI38" s="54">
        <f t="shared" si="26"/>
        <v>-0.33333333333333331</v>
      </c>
      <c r="AJ38" s="54">
        <f t="shared" si="26"/>
        <v>0</v>
      </c>
      <c r="AK38" s="55">
        <f t="shared" si="10"/>
        <v>-0.16666666666666666</v>
      </c>
      <c r="AL38" s="20">
        <v>0</v>
      </c>
      <c r="AM38" s="21">
        <v>0</v>
      </c>
      <c r="AN38" s="21">
        <f t="shared" si="11"/>
        <v>0</v>
      </c>
      <c r="AO38" s="22">
        <v>7</v>
      </c>
      <c r="AP38" s="23">
        <v>6</v>
      </c>
      <c r="AQ38" s="23">
        <f t="shared" si="12"/>
        <v>13</v>
      </c>
      <c r="AR38" s="54" t="e">
        <f t="shared" si="13"/>
        <v>#DIV/0!</v>
      </c>
      <c r="AS38" s="54" t="e">
        <f t="shared" si="13"/>
        <v>#DIV/0!</v>
      </c>
      <c r="AT38" s="55" t="e">
        <f t="shared" si="14"/>
        <v>#DIV/0!</v>
      </c>
      <c r="AU38" s="45">
        <v>5</v>
      </c>
      <c r="AV38" s="46">
        <v>0</v>
      </c>
      <c r="AW38" s="110">
        <f t="shared" si="15"/>
        <v>5</v>
      </c>
      <c r="AX38" s="24">
        <v>2</v>
      </c>
      <c r="AY38" s="25">
        <v>0</v>
      </c>
      <c r="AZ38" s="25">
        <f t="shared" si="16"/>
        <v>2</v>
      </c>
      <c r="BA38" s="54">
        <f t="shared" si="17"/>
        <v>-0.6</v>
      </c>
      <c r="BB38" s="54" t="e">
        <f t="shared" si="17"/>
        <v>#DIV/0!</v>
      </c>
      <c r="BC38" s="55" t="e">
        <f t="shared" si="18"/>
        <v>#DIV/0!</v>
      </c>
      <c r="BD38" s="45">
        <v>0</v>
      </c>
      <c r="BE38" s="46">
        <v>0</v>
      </c>
      <c r="BF38" s="46">
        <f t="shared" si="19"/>
        <v>0</v>
      </c>
      <c r="BG38" s="98">
        <v>10</v>
      </c>
      <c r="BH38" s="28">
        <v>5</v>
      </c>
      <c r="BI38" s="28">
        <f t="shared" si="20"/>
        <v>15</v>
      </c>
      <c r="BJ38" s="54" t="e">
        <f t="shared" si="21"/>
        <v>#DIV/0!</v>
      </c>
      <c r="BK38" s="54" t="e">
        <f t="shared" si="21"/>
        <v>#DIV/0!</v>
      </c>
      <c r="BL38" s="55" t="e">
        <f t="shared" si="22"/>
        <v>#DIV/0!</v>
      </c>
      <c r="BM38" s="111" t="e">
        <f t="shared" si="25"/>
        <v>#DIV/0!</v>
      </c>
      <c r="BN38" s="109"/>
      <c r="BO38" s="109"/>
      <c r="BP38" s="109"/>
      <c r="BQ38" s="109"/>
      <c r="BR38" s="109"/>
      <c r="BS38" s="109"/>
      <c r="BT38" s="109"/>
    </row>
    <row r="39" spans="1:72" x14ac:dyDescent="0.25">
      <c r="A39" s="107">
        <v>37</v>
      </c>
      <c r="B39" s="97">
        <v>2015</v>
      </c>
      <c r="C39" s="184" t="s">
        <v>21</v>
      </c>
      <c r="D39" s="184" t="s">
        <v>23</v>
      </c>
      <c r="E39" s="185" t="s">
        <v>150</v>
      </c>
      <c r="F39" s="184" t="s">
        <v>60</v>
      </c>
      <c r="G39" s="187" t="s">
        <v>110</v>
      </c>
      <c r="H39" s="34">
        <v>45</v>
      </c>
      <c r="I39" s="35">
        <v>36</v>
      </c>
      <c r="J39" s="62">
        <f t="shared" si="23"/>
        <v>81</v>
      </c>
      <c r="K39" s="108">
        <v>30</v>
      </c>
      <c r="L39" s="38">
        <v>49</v>
      </c>
      <c r="M39" s="63">
        <f t="shared" si="0"/>
        <v>79</v>
      </c>
      <c r="N39" s="40">
        <v>18</v>
      </c>
      <c r="O39" s="41">
        <v>28</v>
      </c>
      <c r="P39" s="64">
        <f t="shared" si="24"/>
        <v>46</v>
      </c>
      <c r="Q39" s="54">
        <f t="shared" si="1"/>
        <v>-0.4</v>
      </c>
      <c r="R39" s="54">
        <f t="shared" si="1"/>
        <v>-0.42857142857142855</v>
      </c>
      <c r="S39" s="55">
        <f t="shared" si="2"/>
        <v>-0.41428571428571426</v>
      </c>
      <c r="T39" s="45">
        <v>19</v>
      </c>
      <c r="U39" s="46">
        <v>28</v>
      </c>
      <c r="V39" s="65">
        <f t="shared" si="3"/>
        <v>47</v>
      </c>
      <c r="W39" s="48">
        <v>16</v>
      </c>
      <c r="X39" s="49">
        <v>16</v>
      </c>
      <c r="Y39" s="50">
        <f t="shared" si="4"/>
        <v>32</v>
      </c>
      <c r="Z39" s="54">
        <f t="shared" si="5"/>
        <v>-0.15789473684210525</v>
      </c>
      <c r="AA39" s="54">
        <f t="shared" si="5"/>
        <v>-0.42857142857142855</v>
      </c>
      <c r="AB39" s="55">
        <f t="shared" si="6"/>
        <v>-0.2932330827067669</v>
      </c>
      <c r="AC39" s="20">
        <v>13</v>
      </c>
      <c r="AD39" s="21">
        <v>15</v>
      </c>
      <c r="AE39" s="109">
        <f t="shared" si="7"/>
        <v>28</v>
      </c>
      <c r="AF39" s="53">
        <v>13</v>
      </c>
      <c r="AG39" s="53">
        <v>17</v>
      </c>
      <c r="AH39" s="53">
        <f t="shared" si="8"/>
        <v>30</v>
      </c>
      <c r="AI39" s="54">
        <f t="shared" si="26"/>
        <v>0</v>
      </c>
      <c r="AJ39" s="54">
        <f t="shared" si="26"/>
        <v>0.13333333333333333</v>
      </c>
      <c r="AK39" s="55">
        <f t="shared" si="10"/>
        <v>6.6666666666666666E-2</v>
      </c>
      <c r="AL39" s="20">
        <v>10</v>
      </c>
      <c r="AM39" s="21">
        <v>15</v>
      </c>
      <c r="AN39" s="21">
        <f t="shared" si="11"/>
        <v>25</v>
      </c>
      <c r="AO39" s="22">
        <v>14</v>
      </c>
      <c r="AP39" s="23">
        <v>23</v>
      </c>
      <c r="AQ39" s="23">
        <f t="shared" si="12"/>
        <v>37</v>
      </c>
      <c r="AR39" s="54">
        <f t="shared" si="13"/>
        <v>0.4</v>
      </c>
      <c r="AS39" s="54">
        <f t="shared" si="13"/>
        <v>0.53333333333333333</v>
      </c>
      <c r="AT39" s="55">
        <f t="shared" si="14"/>
        <v>0.46666666666666667</v>
      </c>
      <c r="AU39" s="45">
        <v>4</v>
      </c>
      <c r="AV39" s="46">
        <v>6</v>
      </c>
      <c r="AW39" s="110">
        <f t="shared" si="15"/>
        <v>10</v>
      </c>
      <c r="AX39" s="24">
        <v>7</v>
      </c>
      <c r="AY39" s="25">
        <v>8</v>
      </c>
      <c r="AZ39" s="25">
        <f t="shared" si="16"/>
        <v>15</v>
      </c>
      <c r="BA39" s="54">
        <f t="shared" si="17"/>
        <v>0.75</v>
      </c>
      <c r="BB39" s="54">
        <f t="shared" si="17"/>
        <v>0.33333333333333331</v>
      </c>
      <c r="BC39" s="55">
        <f t="shared" si="18"/>
        <v>0.54166666666666663</v>
      </c>
      <c r="BD39" s="45">
        <v>7</v>
      </c>
      <c r="BE39" s="46">
        <v>8</v>
      </c>
      <c r="BF39" s="46">
        <f t="shared" si="19"/>
        <v>15</v>
      </c>
      <c r="BG39" s="98">
        <v>8</v>
      </c>
      <c r="BH39" s="28">
        <v>7</v>
      </c>
      <c r="BI39" s="28">
        <f t="shared" si="20"/>
        <v>15</v>
      </c>
      <c r="BJ39" s="54">
        <f t="shared" si="21"/>
        <v>0.14285714285714285</v>
      </c>
      <c r="BK39" s="54">
        <f t="shared" si="21"/>
        <v>-0.125</v>
      </c>
      <c r="BL39" s="55">
        <f t="shared" si="22"/>
        <v>8.9285714285714246E-3</v>
      </c>
      <c r="BM39" s="111">
        <f t="shared" si="25"/>
        <v>6.2734962406015018E-2</v>
      </c>
      <c r="BN39" s="109"/>
      <c r="BO39" s="109"/>
      <c r="BP39" s="109"/>
      <c r="BQ39" s="109"/>
      <c r="BR39" s="109"/>
      <c r="BS39" s="109"/>
      <c r="BT39" s="109"/>
    </row>
    <row r="40" spans="1:72" x14ac:dyDescent="0.25">
      <c r="A40" s="107">
        <v>38</v>
      </c>
      <c r="B40" s="134">
        <v>2013</v>
      </c>
      <c r="C40" s="184" t="s">
        <v>21</v>
      </c>
      <c r="D40" s="184" t="s">
        <v>23</v>
      </c>
      <c r="E40" s="185" t="s">
        <v>150</v>
      </c>
      <c r="F40" s="135"/>
      <c r="G40" s="187" t="s">
        <v>111</v>
      </c>
      <c r="H40" s="34">
        <v>0</v>
      </c>
      <c r="I40" s="35">
        <v>0</v>
      </c>
      <c r="J40" s="62">
        <f t="shared" si="23"/>
        <v>0</v>
      </c>
      <c r="K40" s="108">
        <v>0</v>
      </c>
      <c r="L40" s="38">
        <v>0</v>
      </c>
      <c r="M40" s="63">
        <f t="shared" si="0"/>
        <v>0</v>
      </c>
      <c r="N40" s="40">
        <v>0</v>
      </c>
      <c r="O40" s="41">
        <v>0</v>
      </c>
      <c r="P40" s="64">
        <f t="shared" si="24"/>
        <v>0</v>
      </c>
      <c r="Q40" s="54" t="e">
        <f t="shared" si="1"/>
        <v>#DIV/0!</v>
      </c>
      <c r="R40" s="54" t="e">
        <f t="shared" si="1"/>
        <v>#DIV/0!</v>
      </c>
      <c r="S40" s="55" t="e">
        <f t="shared" si="2"/>
        <v>#DIV/0!</v>
      </c>
      <c r="T40" s="45">
        <v>5</v>
      </c>
      <c r="U40" s="46">
        <v>8</v>
      </c>
      <c r="V40" s="65">
        <f t="shared" si="3"/>
        <v>13</v>
      </c>
      <c r="W40" s="48">
        <v>0</v>
      </c>
      <c r="X40" s="49">
        <v>0</v>
      </c>
      <c r="Y40" s="50">
        <f t="shared" si="4"/>
        <v>0</v>
      </c>
      <c r="Z40" s="54">
        <f t="shared" si="5"/>
        <v>-1</v>
      </c>
      <c r="AA40" s="54">
        <f t="shared" si="5"/>
        <v>-1</v>
      </c>
      <c r="AB40" s="55">
        <f t="shared" si="6"/>
        <v>-1</v>
      </c>
      <c r="AC40" s="20">
        <v>0</v>
      </c>
      <c r="AD40" s="21">
        <v>0</v>
      </c>
      <c r="AE40" s="109">
        <f t="shared" si="7"/>
        <v>0</v>
      </c>
      <c r="AF40" s="53">
        <v>0</v>
      </c>
      <c r="AG40" s="53">
        <v>0</v>
      </c>
      <c r="AH40" s="53">
        <f t="shared" si="8"/>
        <v>0</v>
      </c>
      <c r="AI40" s="54" t="e">
        <f t="shared" si="26"/>
        <v>#DIV/0!</v>
      </c>
      <c r="AJ40" s="54" t="e">
        <f t="shared" si="26"/>
        <v>#DIV/0!</v>
      </c>
      <c r="AK40" s="55" t="e">
        <f t="shared" si="10"/>
        <v>#DIV/0!</v>
      </c>
      <c r="AL40" s="20">
        <v>8</v>
      </c>
      <c r="AM40" s="21">
        <v>8</v>
      </c>
      <c r="AN40" s="21">
        <f t="shared" si="11"/>
        <v>16</v>
      </c>
      <c r="AO40" s="22">
        <v>0</v>
      </c>
      <c r="AP40" s="23">
        <v>0</v>
      </c>
      <c r="AQ40" s="23">
        <v>0</v>
      </c>
      <c r="AR40" s="54">
        <f t="shared" si="13"/>
        <v>-1</v>
      </c>
      <c r="AS40" s="54">
        <f t="shared" si="13"/>
        <v>-1</v>
      </c>
      <c r="AT40" s="55">
        <f t="shared" si="14"/>
        <v>-1</v>
      </c>
      <c r="AU40" s="45">
        <v>0</v>
      </c>
      <c r="AV40" s="46">
        <v>0</v>
      </c>
      <c r="AW40" s="110">
        <f t="shared" si="15"/>
        <v>0</v>
      </c>
      <c r="AX40" s="24">
        <v>0</v>
      </c>
      <c r="AY40" s="25">
        <v>0</v>
      </c>
      <c r="AZ40" s="25">
        <f t="shared" si="16"/>
        <v>0</v>
      </c>
      <c r="BA40" s="54" t="e">
        <f t="shared" si="17"/>
        <v>#DIV/0!</v>
      </c>
      <c r="BB40" s="54" t="e">
        <f t="shared" si="17"/>
        <v>#DIV/0!</v>
      </c>
      <c r="BC40" s="55" t="e">
        <f t="shared" si="18"/>
        <v>#DIV/0!</v>
      </c>
      <c r="BD40" s="45">
        <v>0</v>
      </c>
      <c r="BE40" s="46">
        <v>0</v>
      </c>
      <c r="BF40" s="46">
        <f t="shared" si="19"/>
        <v>0</v>
      </c>
      <c r="BG40" s="98">
        <v>0</v>
      </c>
      <c r="BH40" s="28">
        <v>0</v>
      </c>
      <c r="BI40" s="28">
        <f t="shared" si="20"/>
        <v>0</v>
      </c>
      <c r="BJ40" s="54" t="e">
        <f t="shared" si="21"/>
        <v>#DIV/0!</v>
      </c>
      <c r="BK40" s="54" t="e">
        <f t="shared" si="21"/>
        <v>#DIV/0!</v>
      </c>
      <c r="BL40" s="55" t="e">
        <f t="shared" si="22"/>
        <v>#DIV/0!</v>
      </c>
      <c r="BM40" s="111" t="e">
        <f t="shared" si="25"/>
        <v>#DIV/0!</v>
      </c>
      <c r="BN40" s="109"/>
      <c r="BO40" s="109"/>
      <c r="BP40" s="109"/>
      <c r="BQ40" s="109"/>
      <c r="BR40" s="109"/>
      <c r="BS40" s="109"/>
      <c r="BT40" s="109"/>
    </row>
    <row r="41" spans="1:72" x14ac:dyDescent="0.25">
      <c r="A41" s="107">
        <v>39</v>
      </c>
      <c r="B41" s="97">
        <v>2015</v>
      </c>
      <c r="C41" s="184" t="s">
        <v>21</v>
      </c>
      <c r="D41" s="184" t="s">
        <v>23</v>
      </c>
      <c r="E41" s="185" t="s">
        <v>150</v>
      </c>
      <c r="F41" s="184" t="s">
        <v>61</v>
      </c>
      <c r="G41" s="187" t="s">
        <v>112</v>
      </c>
      <c r="H41" s="34">
        <v>54</v>
      </c>
      <c r="I41" s="35">
        <v>49</v>
      </c>
      <c r="J41" s="62">
        <f t="shared" si="23"/>
        <v>103</v>
      </c>
      <c r="K41" s="108">
        <v>0</v>
      </c>
      <c r="L41" s="38">
        <v>0</v>
      </c>
      <c r="M41" s="63">
        <f t="shared" si="0"/>
        <v>0</v>
      </c>
      <c r="N41" s="40">
        <v>41</v>
      </c>
      <c r="O41" s="41">
        <v>46</v>
      </c>
      <c r="P41" s="64">
        <f t="shared" si="24"/>
        <v>87</v>
      </c>
      <c r="Q41" s="54" t="e">
        <f t="shared" si="1"/>
        <v>#DIV/0!</v>
      </c>
      <c r="R41" s="54" t="e">
        <f t="shared" si="1"/>
        <v>#DIV/0!</v>
      </c>
      <c r="S41" s="55" t="e">
        <f t="shared" si="2"/>
        <v>#DIV/0!</v>
      </c>
      <c r="T41" s="45">
        <v>35</v>
      </c>
      <c r="U41" s="46">
        <v>30</v>
      </c>
      <c r="V41" s="65">
        <f t="shared" si="3"/>
        <v>65</v>
      </c>
      <c r="W41" s="48">
        <v>26</v>
      </c>
      <c r="X41" s="49">
        <v>33</v>
      </c>
      <c r="Y41" s="50">
        <f t="shared" si="4"/>
        <v>59</v>
      </c>
      <c r="Z41" s="54">
        <f t="shared" si="5"/>
        <v>-0.25714285714285712</v>
      </c>
      <c r="AA41" s="54">
        <f t="shared" si="5"/>
        <v>0.1</v>
      </c>
      <c r="AB41" s="55">
        <f t="shared" si="6"/>
        <v>-7.8571428571428556E-2</v>
      </c>
      <c r="AC41" s="20">
        <v>0</v>
      </c>
      <c r="AD41" s="21">
        <v>0</v>
      </c>
      <c r="AE41" s="109">
        <f t="shared" si="7"/>
        <v>0</v>
      </c>
      <c r="AF41" s="53">
        <v>27</v>
      </c>
      <c r="AG41" s="53">
        <v>26</v>
      </c>
      <c r="AH41" s="53">
        <f t="shared" si="8"/>
        <v>53</v>
      </c>
      <c r="AI41" s="54" t="e">
        <f t="shared" si="26"/>
        <v>#DIV/0!</v>
      </c>
      <c r="AJ41" s="54" t="e">
        <f t="shared" si="26"/>
        <v>#DIV/0!</v>
      </c>
      <c r="AK41" s="55" t="e">
        <f t="shared" si="10"/>
        <v>#DIV/0!</v>
      </c>
      <c r="AL41" s="20">
        <v>27</v>
      </c>
      <c r="AM41" s="21">
        <v>8</v>
      </c>
      <c r="AN41" s="21">
        <f t="shared" si="11"/>
        <v>35</v>
      </c>
      <c r="AO41" s="22">
        <v>17</v>
      </c>
      <c r="AP41" s="23">
        <v>22</v>
      </c>
      <c r="AQ41" s="23">
        <f t="shared" si="12"/>
        <v>39</v>
      </c>
      <c r="AR41" s="54">
        <f t="shared" si="13"/>
        <v>-0.37037037037037035</v>
      </c>
      <c r="AS41" s="54">
        <f t="shared" si="13"/>
        <v>1.75</v>
      </c>
      <c r="AT41" s="55">
        <f t="shared" si="14"/>
        <v>0.68981481481481488</v>
      </c>
      <c r="AU41" s="45">
        <v>0</v>
      </c>
      <c r="AV41" s="46">
        <v>0</v>
      </c>
      <c r="AW41" s="110">
        <f t="shared" si="15"/>
        <v>0</v>
      </c>
      <c r="AX41" s="24">
        <v>21</v>
      </c>
      <c r="AY41" s="25">
        <v>9</v>
      </c>
      <c r="AZ41" s="25">
        <f t="shared" si="16"/>
        <v>30</v>
      </c>
      <c r="BA41" s="54" t="e">
        <f t="shared" si="17"/>
        <v>#DIV/0!</v>
      </c>
      <c r="BB41" s="54" t="e">
        <f t="shared" si="17"/>
        <v>#DIV/0!</v>
      </c>
      <c r="BC41" s="55" t="e">
        <f t="shared" si="18"/>
        <v>#DIV/0!</v>
      </c>
      <c r="BD41" s="45">
        <v>23</v>
      </c>
      <c r="BE41" s="46">
        <v>26</v>
      </c>
      <c r="BF41" s="46">
        <f t="shared" si="19"/>
        <v>49</v>
      </c>
      <c r="BG41" s="98">
        <v>14</v>
      </c>
      <c r="BH41" s="28">
        <v>24</v>
      </c>
      <c r="BI41" s="28">
        <f t="shared" si="20"/>
        <v>38</v>
      </c>
      <c r="BJ41" s="54">
        <f t="shared" si="21"/>
        <v>-0.39130434782608697</v>
      </c>
      <c r="BK41" s="54">
        <f t="shared" si="21"/>
        <v>-7.6923076923076927E-2</v>
      </c>
      <c r="BL41" s="55">
        <f t="shared" si="22"/>
        <v>-0.23411371237458195</v>
      </c>
      <c r="BM41" s="111" t="e">
        <f t="shared" si="25"/>
        <v>#DIV/0!</v>
      </c>
      <c r="BN41" s="109"/>
      <c r="BO41" s="109"/>
      <c r="BP41" s="109"/>
      <c r="BQ41" s="109"/>
      <c r="BR41" s="109"/>
      <c r="BS41" s="109"/>
      <c r="BT41" s="109"/>
    </row>
    <row r="42" spans="1:72" x14ac:dyDescent="0.25">
      <c r="A42" s="107">
        <v>40</v>
      </c>
      <c r="B42" s="97">
        <v>2015</v>
      </c>
      <c r="C42" s="184" t="s">
        <v>21</v>
      </c>
      <c r="D42" s="184" t="s">
        <v>23</v>
      </c>
      <c r="E42" s="185" t="s">
        <v>150</v>
      </c>
      <c r="F42" s="184" t="s">
        <v>62</v>
      </c>
      <c r="G42" s="187" t="s">
        <v>113</v>
      </c>
      <c r="H42" s="34">
        <v>26</v>
      </c>
      <c r="I42" s="35">
        <v>14</v>
      </c>
      <c r="J42" s="62">
        <f t="shared" si="23"/>
        <v>40</v>
      </c>
      <c r="K42" s="108">
        <v>20</v>
      </c>
      <c r="L42" s="38">
        <v>28</v>
      </c>
      <c r="M42" s="63">
        <f t="shared" si="0"/>
        <v>48</v>
      </c>
      <c r="N42" s="40">
        <v>21</v>
      </c>
      <c r="O42" s="41">
        <v>12</v>
      </c>
      <c r="P42" s="64">
        <f t="shared" si="24"/>
        <v>33</v>
      </c>
      <c r="Q42" s="54">
        <f t="shared" si="1"/>
        <v>0.05</v>
      </c>
      <c r="R42" s="54">
        <f t="shared" si="1"/>
        <v>-0.5714285714285714</v>
      </c>
      <c r="S42" s="55">
        <f t="shared" si="2"/>
        <v>-0.26071428571428568</v>
      </c>
      <c r="T42" s="45">
        <v>4</v>
      </c>
      <c r="U42" s="46">
        <v>7</v>
      </c>
      <c r="V42" s="65">
        <f t="shared" si="3"/>
        <v>11</v>
      </c>
      <c r="W42" s="48">
        <v>17</v>
      </c>
      <c r="X42" s="49">
        <v>18</v>
      </c>
      <c r="Y42" s="50">
        <f t="shared" si="4"/>
        <v>35</v>
      </c>
      <c r="Z42" s="54">
        <f t="shared" si="5"/>
        <v>3.25</v>
      </c>
      <c r="AA42" s="54">
        <f t="shared" si="5"/>
        <v>1.5714285714285714</v>
      </c>
      <c r="AB42" s="55">
        <f t="shared" si="6"/>
        <v>2.4107142857142856</v>
      </c>
      <c r="AC42" s="20">
        <v>18</v>
      </c>
      <c r="AD42" s="21">
        <v>14</v>
      </c>
      <c r="AE42" s="109">
        <f t="shared" si="7"/>
        <v>32</v>
      </c>
      <c r="AF42" s="53">
        <v>3</v>
      </c>
      <c r="AG42" s="53">
        <v>6</v>
      </c>
      <c r="AH42" s="53">
        <f t="shared" si="8"/>
        <v>9</v>
      </c>
      <c r="AI42" s="54">
        <f t="shared" si="26"/>
        <v>-0.83333333333333337</v>
      </c>
      <c r="AJ42" s="54">
        <f t="shared" si="26"/>
        <v>-0.5714285714285714</v>
      </c>
      <c r="AK42" s="55">
        <f t="shared" si="10"/>
        <v>-0.70238095238095233</v>
      </c>
      <c r="AL42" s="20">
        <v>9</v>
      </c>
      <c r="AM42" s="21">
        <v>6</v>
      </c>
      <c r="AN42" s="21">
        <f t="shared" si="11"/>
        <v>15</v>
      </c>
      <c r="AO42" s="22">
        <v>14</v>
      </c>
      <c r="AP42" s="23">
        <v>12</v>
      </c>
      <c r="AQ42" s="23">
        <f t="shared" si="12"/>
        <v>26</v>
      </c>
      <c r="AR42" s="54">
        <f t="shared" si="13"/>
        <v>0.55555555555555558</v>
      </c>
      <c r="AS42" s="54">
        <f t="shared" si="13"/>
        <v>1</v>
      </c>
      <c r="AT42" s="55">
        <f t="shared" si="14"/>
        <v>0.77777777777777779</v>
      </c>
      <c r="AU42" s="45">
        <v>21</v>
      </c>
      <c r="AV42" s="46">
        <v>23</v>
      </c>
      <c r="AW42" s="110">
        <f t="shared" si="15"/>
        <v>44</v>
      </c>
      <c r="AX42" s="24">
        <v>17</v>
      </c>
      <c r="AY42" s="25">
        <v>12</v>
      </c>
      <c r="AZ42" s="25">
        <f t="shared" si="16"/>
        <v>29</v>
      </c>
      <c r="BA42" s="54">
        <f t="shared" si="17"/>
        <v>-0.19047619047619047</v>
      </c>
      <c r="BB42" s="54">
        <f t="shared" si="17"/>
        <v>-0.47826086956521741</v>
      </c>
      <c r="BC42" s="55">
        <f t="shared" si="18"/>
        <v>-0.33436853002070394</v>
      </c>
      <c r="BD42" s="45">
        <v>10</v>
      </c>
      <c r="BE42" s="46">
        <v>7</v>
      </c>
      <c r="BF42" s="46">
        <f t="shared" si="19"/>
        <v>17</v>
      </c>
      <c r="BG42" s="98">
        <v>5</v>
      </c>
      <c r="BH42" s="28">
        <v>6</v>
      </c>
      <c r="BI42" s="28">
        <f t="shared" si="20"/>
        <v>11</v>
      </c>
      <c r="BJ42" s="54">
        <f t="shared" si="21"/>
        <v>-0.5</v>
      </c>
      <c r="BK42" s="54">
        <f t="shared" si="21"/>
        <v>-0.14285714285714285</v>
      </c>
      <c r="BL42" s="55">
        <f t="shared" si="22"/>
        <v>-0.3214285714285714</v>
      </c>
      <c r="BM42" s="111">
        <f t="shared" si="25"/>
        <v>0.26159995399125835</v>
      </c>
      <c r="BN42" s="109"/>
      <c r="BO42" s="109"/>
      <c r="BP42" s="109"/>
      <c r="BQ42" s="109"/>
      <c r="BR42" s="109"/>
      <c r="BS42" s="109"/>
      <c r="BT42" s="109"/>
    </row>
    <row r="43" spans="1:72" x14ac:dyDescent="0.25">
      <c r="A43" s="107">
        <v>41</v>
      </c>
      <c r="B43" s="97">
        <v>2015</v>
      </c>
      <c r="C43" s="184" t="s">
        <v>21</v>
      </c>
      <c r="D43" s="184" t="s">
        <v>23</v>
      </c>
      <c r="E43" s="185" t="s">
        <v>151</v>
      </c>
      <c r="F43" s="184" t="s">
        <v>63</v>
      </c>
      <c r="G43" s="187" t="s">
        <v>114</v>
      </c>
      <c r="H43" s="34">
        <v>65</v>
      </c>
      <c r="I43" s="35">
        <v>71</v>
      </c>
      <c r="J43" s="62">
        <f t="shared" si="23"/>
        <v>136</v>
      </c>
      <c r="K43" s="108">
        <v>84</v>
      </c>
      <c r="L43" s="38">
        <v>56</v>
      </c>
      <c r="M43" s="63">
        <f t="shared" si="0"/>
        <v>140</v>
      </c>
      <c r="N43" s="40">
        <v>74</v>
      </c>
      <c r="O43" s="41">
        <v>56</v>
      </c>
      <c r="P43" s="64">
        <f t="shared" si="24"/>
        <v>130</v>
      </c>
      <c r="Q43" s="54">
        <f t="shared" si="1"/>
        <v>-0.11904761904761904</v>
      </c>
      <c r="R43" s="54">
        <f t="shared" si="1"/>
        <v>0</v>
      </c>
      <c r="S43" s="55">
        <f t="shared" si="2"/>
        <v>-5.9523809523809521E-2</v>
      </c>
      <c r="T43" s="45">
        <v>59</v>
      </c>
      <c r="U43" s="46">
        <v>70</v>
      </c>
      <c r="V43" s="65">
        <f t="shared" si="3"/>
        <v>129</v>
      </c>
      <c r="W43" s="48">
        <v>36</v>
      </c>
      <c r="X43" s="49">
        <v>66</v>
      </c>
      <c r="Y43" s="50">
        <f t="shared" si="4"/>
        <v>102</v>
      </c>
      <c r="Z43" s="54">
        <f t="shared" si="5"/>
        <v>-0.38983050847457629</v>
      </c>
      <c r="AA43" s="54">
        <f t="shared" si="5"/>
        <v>-5.7142857142857141E-2</v>
      </c>
      <c r="AB43" s="55">
        <f t="shared" si="6"/>
        <v>-0.22348668280871672</v>
      </c>
      <c r="AC43" s="20">
        <v>52</v>
      </c>
      <c r="AD43" s="21">
        <v>45</v>
      </c>
      <c r="AE43" s="109">
        <f t="shared" si="7"/>
        <v>97</v>
      </c>
      <c r="AF43" s="53">
        <v>30</v>
      </c>
      <c r="AG43" s="53">
        <v>31</v>
      </c>
      <c r="AH43" s="53">
        <f t="shared" si="8"/>
        <v>61</v>
      </c>
      <c r="AI43" s="54">
        <f t="shared" si="26"/>
        <v>-0.42307692307692307</v>
      </c>
      <c r="AJ43" s="54">
        <f t="shared" si="26"/>
        <v>-0.31111111111111112</v>
      </c>
      <c r="AK43" s="55">
        <f t="shared" si="10"/>
        <v>-0.36709401709401712</v>
      </c>
      <c r="AL43" s="20">
        <v>60</v>
      </c>
      <c r="AM43" s="21">
        <v>50</v>
      </c>
      <c r="AN43" s="21">
        <f t="shared" si="11"/>
        <v>110</v>
      </c>
      <c r="AO43" s="22">
        <v>38</v>
      </c>
      <c r="AP43" s="23">
        <v>40</v>
      </c>
      <c r="AQ43" s="23">
        <f t="shared" si="12"/>
        <v>78</v>
      </c>
      <c r="AR43" s="54">
        <f t="shared" si="13"/>
        <v>-0.36666666666666664</v>
      </c>
      <c r="AS43" s="54">
        <f t="shared" si="13"/>
        <v>-0.2</v>
      </c>
      <c r="AT43" s="55">
        <f t="shared" si="14"/>
        <v>-0.28333333333333333</v>
      </c>
      <c r="AU43" s="45">
        <v>33</v>
      </c>
      <c r="AV43" s="46">
        <v>35</v>
      </c>
      <c r="AW43" s="110">
        <f t="shared" si="15"/>
        <v>68</v>
      </c>
      <c r="AX43" s="24">
        <v>26</v>
      </c>
      <c r="AY43" s="25">
        <v>27</v>
      </c>
      <c r="AZ43" s="25">
        <f t="shared" si="16"/>
        <v>53</v>
      </c>
      <c r="BA43" s="54">
        <f t="shared" si="17"/>
        <v>-0.21212121212121213</v>
      </c>
      <c r="BB43" s="54">
        <f t="shared" si="17"/>
        <v>-0.22857142857142856</v>
      </c>
      <c r="BC43" s="55">
        <f t="shared" si="18"/>
        <v>-0.22034632034632035</v>
      </c>
      <c r="BD43" s="45">
        <v>26</v>
      </c>
      <c r="BE43" s="46">
        <v>38</v>
      </c>
      <c r="BF43" s="46">
        <f t="shared" si="19"/>
        <v>64</v>
      </c>
      <c r="BG43" s="98">
        <v>18</v>
      </c>
      <c r="BH43" s="28">
        <v>29</v>
      </c>
      <c r="BI43" s="28">
        <f t="shared" si="20"/>
        <v>47</v>
      </c>
      <c r="BJ43" s="54">
        <f t="shared" si="21"/>
        <v>-0.30769230769230771</v>
      </c>
      <c r="BK43" s="54">
        <f t="shared" si="21"/>
        <v>-0.23684210526315788</v>
      </c>
      <c r="BL43" s="55">
        <f t="shared" si="22"/>
        <v>-0.27226720647773278</v>
      </c>
      <c r="BM43" s="111">
        <f t="shared" si="25"/>
        <v>-0.23767522826398832</v>
      </c>
      <c r="BN43" s="109"/>
      <c r="BO43" s="109"/>
      <c r="BP43" s="109"/>
      <c r="BQ43" s="109"/>
      <c r="BR43" s="109"/>
      <c r="BS43" s="109"/>
      <c r="BT43" s="109"/>
    </row>
    <row r="44" spans="1:72" x14ac:dyDescent="0.25">
      <c r="A44" s="107">
        <v>42</v>
      </c>
      <c r="B44" s="97">
        <v>2015</v>
      </c>
      <c r="C44" s="184" t="s">
        <v>21</v>
      </c>
      <c r="D44" s="184" t="s">
        <v>23</v>
      </c>
      <c r="E44" s="185" t="s">
        <v>151</v>
      </c>
      <c r="F44" s="184" t="s">
        <v>63</v>
      </c>
      <c r="G44" s="187" t="s">
        <v>115</v>
      </c>
      <c r="H44" s="34">
        <v>58</v>
      </c>
      <c r="I44" s="35">
        <v>47</v>
      </c>
      <c r="J44" s="62">
        <f t="shared" si="23"/>
        <v>105</v>
      </c>
      <c r="K44" s="108">
        <v>60</v>
      </c>
      <c r="L44" s="38">
        <v>75</v>
      </c>
      <c r="M44" s="63">
        <f t="shared" si="0"/>
        <v>135</v>
      </c>
      <c r="N44" s="40">
        <v>38</v>
      </c>
      <c r="O44" s="41">
        <v>60</v>
      </c>
      <c r="P44" s="64">
        <f t="shared" si="24"/>
        <v>98</v>
      </c>
      <c r="Q44" s="54">
        <f t="shared" si="1"/>
        <v>-0.36666666666666664</v>
      </c>
      <c r="R44" s="54">
        <f t="shared" si="1"/>
        <v>-0.2</v>
      </c>
      <c r="S44" s="55">
        <f t="shared" si="2"/>
        <v>-0.28333333333333333</v>
      </c>
      <c r="T44" s="45">
        <v>0</v>
      </c>
      <c r="U44" s="46">
        <v>0</v>
      </c>
      <c r="V44" s="65">
        <f t="shared" si="3"/>
        <v>0</v>
      </c>
      <c r="W44" s="48">
        <v>31</v>
      </c>
      <c r="X44" s="49">
        <v>35</v>
      </c>
      <c r="Y44" s="50">
        <f t="shared" si="4"/>
        <v>66</v>
      </c>
      <c r="Z44" s="54" t="e">
        <f t="shared" si="5"/>
        <v>#DIV/0!</v>
      </c>
      <c r="AA44" s="54" t="e">
        <f t="shared" si="5"/>
        <v>#DIV/0!</v>
      </c>
      <c r="AB44" s="55" t="e">
        <f t="shared" si="6"/>
        <v>#DIV/0!</v>
      </c>
      <c r="AC44" s="20">
        <v>50</v>
      </c>
      <c r="AD44" s="21">
        <v>66</v>
      </c>
      <c r="AE44" s="109">
        <f t="shared" si="7"/>
        <v>116</v>
      </c>
      <c r="AF44" s="53">
        <v>39</v>
      </c>
      <c r="AG44" s="53">
        <v>61</v>
      </c>
      <c r="AH44" s="53">
        <f t="shared" si="8"/>
        <v>100</v>
      </c>
      <c r="AI44" s="54">
        <f t="shared" si="26"/>
        <v>-0.22</v>
      </c>
      <c r="AJ44" s="54">
        <f t="shared" si="26"/>
        <v>-7.575757575757576E-2</v>
      </c>
      <c r="AK44" s="55">
        <f t="shared" si="10"/>
        <v>-0.14787878787878789</v>
      </c>
      <c r="AL44" s="20">
        <v>0</v>
      </c>
      <c r="AM44" s="21">
        <v>0</v>
      </c>
      <c r="AN44" s="21">
        <f t="shared" si="11"/>
        <v>0</v>
      </c>
      <c r="AO44" s="22">
        <v>33</v>
      </c>
      <c r="AP44" s="23">
        <v>26</v>
      </c>
      <c r="AQ44" s="23">
        <f t="shared" si="12"/>
        <v>59</v>
      </c>
      <c r="AR44" s="54" t="e">
        <f t="shared" si="13"/>
        <v>#DIV/0!</v>
      </c>
      <c r="AS44" s="54" t="e">
        <f t="shared" si="13"/>
        <v>#DIV/0!</v>
      </c>
      <c r="AT44" s="55" t="e">
        <f t="shared" si="14"/>
        <v>#DIV/0!</v>
      </c>
      <c r="AU44" s="45">
        <v>46</v>
      </c>
      <c r="AV44" s="46">
        <v>46</v>
      </c>
      <c r="AW44" s="110">
        <f t="shared" si="15"/>
        <v>92</v>
      </c>
      <c r="AX44" s="24">
        <v>29</v>
      </c>
      <c r="AY44" s="25">
        <v>32</v>
      </c>
      <c r="AZ44" s="25">
        <f t="shared" si="16"/>
        <v>61</v>
      </c>
      <c r="BA44" s="54">
        <f t="shared" si="17"/>
        <v>-0.36956521739130432</v>
      </c>
      <c r="BB44" s="54">
        <f t="shared" si="17"/>
        <v>-0.30434782608695654</v>
      </c>
      <c r="BC44" s="55">
        <f t="shared" si="18"/>
        <v>-0.33695652173913043</v>
      </c>
      <c r="BD44" s="45">
        <v>0</v>
      </c>
      <c r="BE44" s="46">
        <v>0</v>
      </c>
      <c r="BF44" s="46">
        <f t="shared" si="19"/>
        <v>0</v>
      </c>
      <c r="BG44" s="98">
        <v>27</v>
      </c>
      <c r="BH44" s="28">
        <v>32</v>
      </c>
      <c r="BI44" s="28">
        <f t="shared" si="20"/>
        <v>59</v>
      </c>
      <c r="BJ44" s="54" t="e">
        <f t="shared" si="21"/>
        <v>#DIV/0!</v>
      </c>
      <c r="BK44" s="54" t="e">
        <f t="shared" si="21"/>
        <v>#DIV/0!</v>
      </c>
      <c r="BL44" s="55" t="e">
        <f t="shared" si="22"/>
        <v>#DIV/0!</v>
      </c>
      <c r="BM44" s="111" t="e">
        <f t="shared" si="25"/>
        <v>#DIV/0!</v>
      </c>
      <c r="BN44" s="109"/>
      <c r="BO44" s="109"/>
      <c r="BP44" s="109"/>
      <c r="BQ44" s="109"/>
      <c r="BR44" s="109"/>
      <c r="BS44" s="109"/>
      <c r="BT44" s="109"/>
    </row>
    <row r="45" spans="1:72" x14ac:dyDescent="0.25">
      <c r="A45" s="107">
        <v>43</v>
      </c>
      <c r="B45" s="97">
        <v>2015</v>
      </c>
      <c r="C45" s="184" t="s">
        <v>21</v>
      </c>
      <c r="D45" s="184" t="s">
        <v>23</v>
      </c>
      <c r="E45" s="185" t="s">
        <v>151</v>
      </c>
      <c r="F45" s="184" t="s">
        <v>64</v>
      </c>
      <c r="G45" s="187" t="s">
        <v>116</v>
      </c>
      <c r="H45" s="34">
        <v>76</v>
      </c>
      <c r="I45" s="35">
        <v>60</v>
      </c>
      <c r="J45" s="62">
        <f t="shared" si="23"/>
        <v>136</v>
      </c>
      <c r="K45" s="108">
        <v>0</v>
      </c>
      <c r="L45" s="38">
        <v>0</v>
      </c>
      <c r="M45" s="63">
        <f t="shared" si="0"/>
        <v>0</v>
      </c>
      <c r="N45" s="40">
        <v>51</v>
      </c>
      <c r="O45" s="41">
        <v>63</v>
      </c>
      <c r="P45" s="64">
        <f t="shared" si="24"/>
        <v>114</v>
      </c>
      <c r="Q45" s="54" t="e">
        <f t="shared" si="1"/>
        <v>#DIV/0!</v>
      </c>
      <c r="R45" s="54" t="e">
        <f t="shared" si="1"/>
        <v>#DIV/0!</v>
      </c>
      <c r="S45" s="55" t="e">
        <f t="shared" si="2"/>
        <v>#DIV/0!</v>
      </c>
      <c r="T45" s="45">
        <v>59</v>
      </c>
      <c r="U45" s="46">
        <v>64</v>
      </c>
      <c r="V45" s="65">
        <f t="shared" si="3"/>
        <v>123</v>
      </c>
      <c r="W45" s="48">
        <v>45</v>
      </c>
      <c r="X45" s="49">
        <v>45</v>
      </c>
      <c r="Y45" s="50">
        <f t="shared" si="4"/>
        <v>90</v>
      </c>
      <c r="Z45" s="54">
        <f t="shared" si="5"/>
        <v>-0.23728813559322035</v>
      </c>
      <c r="AA45" s="54">
        <f t="shared" si="5"/>
        <v>-0.296875</v>
      </c>
      <c r="AB45" s="55">
        <f t="shared" si="6"/>
        <v>-0.26708156779661019</v>
      </c>
      <c r="AC45" s="20">
        <v>0</v>
      </c>
      <c r="AD45" s="21">
        <v>0</v>
      </c>
      <c r="AE45" s="109">
        <f t="shared" si="7"/>
        <v>0</v>
      </c>
      <c r="AF45" s="53">
        <v>61</v>
      </c>
      <c r="AG45" s="53">
        <v>56</v>
      </c>
      <c r="AH45" s="53">
        <f t="shared" si="8"/>
        <v>117</v>
      </c>
      <c r="AI45" s="54" t="e">
        <f t="shared" si="26"/>
        <v>#DIV/0!</v>
      </c>
      <c r="AJ45" s="54" t="e">
        <f t="shared" si="26"/>
        <v>#DIV/0!</v>
      </c>
      <c r="AK45" s="55" t="e">
        <f t="shared" si="10"/>
        <v>#DIV/0!</v>
      </c>
      <c r="AL45" s="20">
        <v>66</v>
      </c>
      <c r="AM45" s="21">
        <v>55</v>
      </c>
      <c r="AN45" s="21">
        <f t="shared" si="11"/>
        <v>121</v>
      </c>
      <c r="AO45" s="22">
        <v>30</v>
      </c>
      <c r="AP45" s="23">
        <v>50</v>
      </c>
      <c r="AQ45" s="23">
        <f t="shared" si="12"/>
        <v>80</v>
      </c>
      <c r="AR45" s="54">
        <f t="shared" si="13"/>
        <v>-0.54545454545454541</v>
      </c>
      <c r="AS45" s="54">
        <f t="shared" si="13"/>
        <v>-9.0909090909090912E-2</v>
      </c>
      <c r="AT45" s="55">
        <f t="shared" si="14"/>
        <v>-0.31818181818181818</v>
      </c>
      <c r="AU45" s="45">
        <v>0</v>
      </c>
      <c r="AV45" s="46">
        <v>0</v>
      </c>
      <c r="AW45" s="110">
        <f t="shared" si="15"/>
        <v>0</v>
      </c>
      <c r="AX45" s="24">
        <v>38</v>
      </c>
      <c r="AY45" s="25">
        <v>45</v>
      </c>
      <c r="AZ45" s="25">
        <f t="shared" si="16"/>
        <v>83</v>
      </c>
      <c r="BA45" s="54" t="e">
        <f t="shared" si="17"/>
        <v>#DIV/0!</v>
      </c>
      <c r="BB45" s="54" t="e">
        <f t="shared" si="17"/>
        <v>#DIV/0!</v>
      </c>
      <c r="BC45" s="55" t="e">
        <f t="shared" si="18"/>
        <v>#DIV/0!</v>
      </c>
      <c r="BD45" s="45">
        <v>50</v>
      </c>
      <c r="BE45" s="46">
        <v>56</v>
      </c>
      <c r="BF45" s="46">
        <f t="shared" si="19"/>
        <v>106</v>
      </c>
      <c r="BG45" s="98">
        <v>29</v>
      </c>
      <c r="BH45" s="28">
        <v>40</v>
      </c>
      <c r="BI45" s="28">
        <f t="shared" si="20"/>
        <v>69</v>
      </c>
      <c r="BJ45" s="54">
        <f t="shared" si="21"/>
        <v>-0.42</v>
      </c>
      <c r="BK45" s="54">
        <f t="shared" si="21"/>
        <v>-0.2857142857142857</v>
      </c>
      <c r="BL45" s="55">
        <f t="shared" si="22"/>
        <v>-0.35285714285714287</v>
      </c>
      <c r="BM45" s="111" t="e">
        <f t="shared" si="25"/>
        <v>#DIV/0!</v>
      </c>
      <c r="BN45" s="109"/>
      <c r="BO45" s="109"/>
      <c r="BP45" s="109"/>
      <c r="BQ45" s="109"/>
      <c r="BR45" s="109"/>
      <c r="BS45" s="109"/>
      <c r="BT45" s="109"/>
    </row>
    <row r="46" spans="1:72" x14ac:dyDescent="0.25">
      <c r="A46" s="107">
        <v>44</v>
      </c>
      <c r="B46" s="97">
        <v>2015</v>
      </c>
      <c r="C46" s="184" t="s">
        <v>21</v>
      </c>
      <c r="D46" s="184" t="s">
        <v>23</v>
      </c>
      <c r="E46" s="185" t="s">
        <v>151</v>
      </c>
      <c r="F46" s="184" t="s">
        <v>65</v>
      </c>
      <c r="G46" s="187" t="s">
        <v>117</v>
      </c>
      <c r="H46" s="34">
        <v>18</v>
      </c>
      <c r="I46" s="35">
        <v>39</v>
      </c>
      <c r="J46" s="62">
        <f t="shared" si="23"/>
        <v>57</v>
      </c>
      <c r="K46" s="108">
        <v>24</v>
      </c>
      <c r="L46" s="38">
        <v>23</v>
      </c>
      <c r="M46" s="63">
        <f t="shared" si="0"/>
        <v>47</v>
      </c>
      <c r="N46" s="40">
        <v>12</v>
      </c>
      <c r="O46" s="41">
        <v>11</v>
      </c>
      <c r="P46" s="64">
        <f t="shared" si="24"/>
        <v>23</v>
      </c>
      <c r="Q46" s="54">
        <f t="shared" si="1"/>
        <v>-0.5</v>
      </c>
      <c r="R46" s="54">
        <f t="shared" si="1"/>
        <v>-0.52173913043478259</v>
      </c>
      <c r="S46" s="55">
        <f t="shared" si="2"/>
        <v>-0.51086956521739135</v>
      </c>
      <c r="T46" s="45">
        <v>15</v>
      </c>
      <c r="U46" s="46">
        <v>13</v>
      </c>
      <c r="V46" s="65">
        <f t="shared" si="3"/>
        <v>28</v>
      </c>
      <c r="W46" s="48">
        <v>13</v>
      </c>
      <c r="X46" s="49">
        <v>19</v>
      </c>
      <c r="Y46" s="50">
        <f t="shared" si="4"/>
        <v>32</v>
      </c>
      <c r="Z46" s="54">
        <f t="shared" si="5"/>
        <v>-0.13333333333333333</v>
      </c>
      <c r="AA46" s="54">
        <f t="shared" si="5"/>
        <v>0.46153846153846156</v>
      </c>
      <c r="AB46" s="55">
        <f t="shared" si="6"/>
        <v>0.16410256410256413</v>
      </c>
      <c r="AC46" s="20">
        <v>14</v>
      </c>
      <c r="AD46" s="21">
        <v>17</v>
      </c>
      <c r="AE46" s="109">
        <f t="shared" si="7"/>
        <v>31</v>
      </c>
      <c r="AF46" s="53">
        <v>12</v>
      </c>
      <c r="AG46" s="53">
        <v>22</v>
      </c>
      <c r="AH46" s="53">
        <f t="shared" si="8"/>
        <v>34</v>
      </c>
      <c r="AI46" s="54">
        <f t="shared" si="26"/>
        <v>-0.14285714285714285</v>
      </c>
      <c r="AJ46" s="54">
        <f t="shared" si="26"/>
        <v>0.29411764705882354</v>
      </c>
      <c r="AK46" s="55">
        <f t="shared" si="10"/>
        <v>7.5630252100840345E-2</v>
      </c>
      <c r="AL46" s="20">
        <v>16</v>
      </c>
      <c r="AM46" s="21">
        <v>29</v>
      </c>
      <c r="AN46" s="21">
        <f t="shared" si="11"/>
        <v>45</v>
      </c>
      <c r="AO46" s="22">
        <v>27</v>
      </c>
      <c r="AP46" s="23">
        <v>26</v>
      </c>
      <c r="AQ46" s="23">
        <f t="shared" si="12"/>
        <v>53</v>
      </c>
      <c r="AR46" s="54">
        <f t="shared" si="13"/>
        <v>0.6875</v>
      </c>
      <c r="AS46" s="54">
        <f t="shared" si="13"/>
        <v>-0.10344827586206896</v>
      </c>
      <c r="AT46" s="55">
        <f t="shared" si="14"/>
        <v>0.29202586206896552</v>
      </c>
      <c r="AU46" s="45">
        <v>30</v>
      </c>
      <c r="AV46" s="46">
        <v>28</v>
      </c>
      <c r="AW46" s="110">
        <f t="shared" si="15"/>
        <v>58</v>
      </c>
      <c r="AX46" s="24">
        <v>8</v>
      </c>
      <c r="AY46" s="25">
        <v>17</v>
      </c>
      <c r="AZ46" s="25">
        <f t="shared" si="16"/>
        <v>25</v>
      </c>
      <c r="BA46" s="54">
        <f t="shared" si="17"/>
        <v>-0.73333333333333328</v>
      </c>
      <c r="BB46" s="54">
        <f t="shared" si="17"/>
        <v>-0.39285714285714285</v>
      </c>
      <c r="BC46" s="55">
        <f t="shared" si="18"/>
        <v>-0.56309523809523809</v>
      </c>
      <c r="BD46" s="45">
        <v>17</v>
      </c>
      <c r="BE46" s="46">
        <v>19</v>
      </c>
      <c r="BF46" s="46">
        <f t="shared" si="19"/>
        <v>36</v>
      </c>
      <c r="BG46" s="98">
        <v>14</v>
      </c>
      <c r="BH46" s="28">
        <v>16</v>
      </c>
      <c r="BI46" s="28">
        <f t="shared" si="20"/>
        <v>30</v>
      </c>
      <c r="BJ46" s="54">
        <f t="shared" si="21"/>
        <v>-0.17647058823529413</v>
      </c>
      <c r="BK46" s="54">
        <f t="shared" si="21"/>
        <v>-0.15789473684210525</v>
      </c>
      <c r="BL46" s="55">
        <f t="shared" si="22"/>
        <v>-0.16718266253869968</v>
      </c>
      <c r="BM46" s="111">
        <f t="shared" si="25"/>
        <v>-0.11823146459649318</v>
      </c>
      <c r="BN46" s="109"/>
      <c r="BO46" s="109"/>
      <c r="BP46" s="109"/>
      <c r="BQ46" s="109"/>
      <c r="BR46" s="109"/>
      <c r="BS46" s="109"/>
      <c r="BT46" s="109"/>
    </row>
    <row r="47" spans="1:72" x14ac:dyDescent="0.25">
      <c r="A47" s="107">
        <v>45</v>
      </c>
      <c r="B47" s="97">
        <v>2015</v>
      </c>
      <c r="C47" s="184" t="s">
        <v>21</v>
      </c>
      <c r="D47" s="184" t="s">
        <v>23</v>
      </c>
      <c r="E47" s="185" t="s">
        <v>151</v>
      </c>
      <c r="F47" s="184" t="s">
        <v>66</v>
      </c>
      <c r="G47" s="187" t="s">
        <v>118</v>
      </c>
      <c r="H47" s="34">
        <v>32</v>
      </c>
      <c r="I47" s="35">
        <v>334</v>
      </c>
      <c r="J47" s="62">
        <f t="shared" si="23"/>
        <v>366</v>
      </c>
      <c r="K47" s="108">
        <v>22</v>
      </c>
      <c r="L47" s="38">
        <v>35</v>
      </c>
      <c r="M47" s="63">
        <f t="shared" si="0"/>
        <v>57</v>
      </c>
      <c r="N47" s="40">
        <v>27</v>
      </c>
      <c r="O47" s="41">
        <v>46</v>
      </c>
      <c r="P47" s="64">
        <f t="shared" si="24"/>
        <v>73</v>
      </c>
      <c r="Q47" s="54">
        <f t="shared" si="1"/>
        <v>0.22727272727272727</v>
      </c>
      <c r="R47" s="54">
        <f t="shared" si="1"/>
        <v>0.31428571428571428</v>
      </c>
      <c r="S47" s="55">
        <f t="shared" si="2"/>
        <v>0.27077922077922079</v>
      </c>
      <c r="T47" s="45">
        <v>20</v>
      </c>
      <c r="U47" s="46">
        <v>25</v>
      </c>
      <c r="V47" s="65">
        <f t="shared" si="3"/>
        <v>45</v>
      </c>
      <c r="W47" s="48">
        <v>16</v>
      </c>
      <c r="X47" s="49">
        <v>16</v>
      </c>
      <c r="Y47" s="50">
        <f t="shared" si="4"/>
        <v>32</v>
      </c>
      <c r="Z47" s="54">
        <f t="shared" si="5"/>
        <v>-0.2</v>
      </c>
      <c r="AA47" s="54">
        <f t="shared" si="5"/>
        <v>-0.36</v>
      </c>
      <c r="AB47" s="55">
        <f t="shared" si="6"/>
        <v>-0.28000000000000003</v>
      </c>
      <c r="AC47" s="20">
        <v>15</v>
      </c>
      <c r="AD47" s="21">
        <v>12</v>
      </c>
      <c r="AE47" s="109">
        <f t="shared" si="7"/>
        <v>27</v>
      </c>
      <c r="AF47" s="53">
        <v>8</v>
      </c>
      <c r="AG47" s="53">
        <v>8</v>
      </c>
      <c r="AH47" s="53">
        <f t="shared" si="8"/>
        <v>16</v>
      </c>
      <c r="AI47" s="54">
        <f t="shared" si="26"/>
        <v>-0.46666666666666667</v>
      </c>
      <c r="AJ47" s="54">
        <f t="shared" si="26"/>
        <v>-0.33333333333333331</v>
      </c>
      <c r="AK47" s="55">
        <f t="shared" si="10"/>
        <v>-0.4</v>
      </c>
      <c r="AL47" s="20">
        <v>16</v>
      </c>
      <c r="AM47" s="21">
        <v>12</v>
      </c>
      <c r="AN47" s="21">
        <f t="shared" si="11"/>
        <v>28</v>
      </c>
      <c r="AO47" s="22">
        <v>20</v>
      </c>
      <c r="AP47" s="23">
        <v>20</v>
      </c>
      <c r="AQ47" s="23">
        <f t="shared" si="12"/>
        <v>40</v>
      </c>
      <c r="AR47" s="54">
        <f t="shared" si="13"/>
        <v>0.25</v>
      </c>
      <c r="AS47" s="54">
        <f t="shared" si="13"/>
        <v>0.66666666666666663</v>
      </c>
      <c r="AT47" s="55">
        <f t="shared" si="14"/>
        <v>0.45833333333333331</v>
      </c>
      <c r="AU47" s="45">
        <v>22</v>
      </c>
      <c r="AV47" s="46">
        <v>22</v>
      </c>
      <c r="AW47" s="110">
        <f t="shared" si="15"/>
        <v>44</v>
      </c>
      <c r="AX47" s="24">
        <v>16</v>
      </c>
      <c r="AY47" s="25">
        <v>20</v>
      </c>
      <c r="AZ47" s="25">
        <f t="shared" si="16"/>
        <v>36</v>
      </c>
      <c r="BA47" s="54">
        <f t="shared" si="17"/>
        <v>-0.27272727272727271</v>
      </c>
      <c r="BB47" s="54">
        <f t="shared" si="17"/>
        <v>-9.0909090909090912E-2</v>
      </c>
      <c r="BC47" s="55">
        <f t="shared" si="18"/>
        <v>-0.18181818181818182</v>
      </c>
      <c r="BD47" s="45">
        <v>26</v>
      </c>
      <c r="BE47" s="46">
        <v>34</v>
      </c>
      <c r="BF47" s="46">
        <f t="shared" si="19"/>
        <v>60</v>
      </c>
      <c r="BG47" s="98">
        <v>7</v>
      </c>
      <c r="BH47" s="28">
        <v>16</v>
      </c>
      <c r="BI47" s="28">
        <f t="shared" si="20"/>
        <v>23</v>
      </c>
      <c r="BJ47" s="54">
        <f t="shared" si="21"/>
        <v>-0.73076923076923073</v>
      </c>
      <c r="BK47" s="54">
        <f t="shared" si="21"/>
        <v>-0.52941176470588236</v>
      </c>
      <c r="BL47" s="55">
        <f t="shared" si="22"/>
        <v>-0.63009049773755654</v>
      </c>
      <c r="BM47" s="111">
        <f t="shared" si="25"/>
        <v>-0.12713268757386406</v>
      </c>
      <c r="BN47" s="109"/>
      <c r="BO47" s="109"/>
      <c r="BP47" s="109"/>
      <c r="BQ47" s="109"/>
      <c r="BR47" s="109"/>
      <c r="BS47" s="109"/>
      <c r="BT47" s="109"/>
    </row>
    <row r="48" spans="1:72" x14ac:dyDescent="0.25">
      <c r="A48" s="107">
        <v>46</v>
      </c>
      <c r="B48" s="97">
        <v>2015</v>
      </c>
      <c r="C48" s="184" t="s">
        <v>21</v>
      </c>
      <c r="D48" s="184" t="s">
        <v>23</v>
      </c>
      <c r="E48" s="185" t="s">
        <v>151</v>
      </c>
      <c r="F48" s="184" t="s">
        <v>67</v>
      </c>
      <c r="G48" s="187" t="s">
        <v>119</v>
      </c>
      <c r="H48" s="34">
        <v>16</v>
      </c>
      <c r="I48" s="35">
        <v>11</v>
      </c>
      <c r="J48" s="62">
        <f t="shared" si="23"/>
        <v>27</v>
      </c>
      <c r="K48" s="108">
        <v>31</v>
      </c>
      <c r="L48" s="38">
        <v>23</v>
      </c>
      <c r="M48" s="63">
        <f t="shared" si="0"/>
        <v>54</v>
      </c>
      <c r="N48" s="40">
        <v>34</v>
      </c>
      <c r="O48" s="41">
        <v>23</v>
      </c>
      <c r="P48" s="64">
        <f t="shared" si="24"/>
        <v>57</v>
      </c>
      <c r="Q48" s="54">
        <f t="shared" si="1"/>
        <v>9.6774193548387094E-2</v>
      </c>
      <c r="R48" s="54">
        <f t="shared" si="1"/>
        <v>0</v>
      </c>
      <c r="S48" s="55">
        <f t="shared" si="2"/>
        <v>4.8387096774193547E-2</v>
      </c>
      <c r="T48" s="45">
        <v>25</v>
      </c>
      <c r="U48" s="46">
        <v>22</v>
      </c>
      <c r="V48" s="65">
        <f t="shared" si="3"/>
        <v>47</v>
      </c>
      <c r="W48" s="48">
        <v>25</v>
      </c>
      <c r="X48" s="49">
        <v>24</v>
      </c>
      <c r="Y48" s="50">
        <f t="shared" si="4"/>
        <v>49</v>
      </c>
      <c r="Z48" s="54">
        <f t="shared" si="5"/>
        <v>0</v>
      </c>
      <c r="AA48" s="54">
        <f t="shared" si="5"/>
        <v>9.0909090909090912E-2</v>
      </c>
      <c r="AB48" s="55">
        <f t="shared" si="6"/>
        <v>4.5454545454545456E-2</v>
      </c>
      <c r="AC48" s="20">
        <v>24</v>
      </c>
      <c r="AD48" s="21">
        <v>13</v>
      </c>
      <c r="AE48" s="109">
        <f t="shared" si="7"/>
        <v>37</v>
      </c>
      <c r="AF48" s="53">
        <v>25</v>
      </c>
      <c r="AG48" s="53">
        <v>15</v>
      </c>
      <c r="AH48" s="53">
        <f t="shared" si="8"/>
        <v>40</v>
      </c>
      <c r="AI48" s="54">
        <f t="shared" si="26"/>
        <v>4.1666666666666664E-2</v>
      </c>
      <c r="AJ48" s="54">
        <f t="shared" si="26"/>
        <v>0.15384615384615385</v>
      </c>
      <c r="AK48" s="55">
        <f t="shared" si="10"/>
        <v>9.7756410256410256E-2</v>
      </c>
      <c r="AL48" s="20">
        <v>20</v>
      </c>
      <c r="AM48" s="21">
        <v>16</v>
      </c>
      <c r="AN48" s="21">
        <f t="shared" si="11"/>
        <v>36</v>
      </c>
      <c r="AO48" s="22">
        <v>19</v>
      </c>
      <c r="AP48" s="23">
        <v>13</v>
      </c>
      <c r="AQ48" s="23">
        <f t="shared" si="12"/>
        <v>32</v>
      </c>
      <c r="AR48" s="54">
        <f t="shared" si="13"/>
        <v>-0.05</v>
      </c>
      <c r="AS48" s="54">
        <f t="shared" si="13"/>
        <v>-0.1875</v>
      </c>
      <c r="AT48" s="55">
        <f t="shared" si="14"/>
        <v>-0.11874999999999999</v>
      </c>
      <c r="AU48" s="45">
        <v>7</v>
      </c>
      <c r="AV48" s="46">
        <v>10</v>
      </c>
      <c r="AW48" s="110">
        <f t="shared" si="15"/>
        <v>17</v>
      </c>
      <c r="AX48" s="24">
        <v>7</v>
      </c>
      <c r="AY48" s="25">
        <v>10</v>
      </c>
      <c r="AZ48" s="25">
        <f t="shared" si="16"/>
        <v>17</v>
      </c>
      <c r="BA48" s="54">
        <f t="shared" si="17"/>
        <v>0</v>
      </c>
      <c r="BB48" s="54">
        <f t="shared" si="17"/>
        <v>0</v>
      </c>
      <c r="BC48" s="55">
        <f t="shared" si="18"/>
        <v>0</v>
      </c>
      <c r="BD48" s="45">
        <v>15</v>
      </c>
      <c r="BE48" s="46">
        <v>11</v>
      </c>
      <c r="BF48" s="46">
        <f t="shared" si="19"/>
        <v>26</v>
      </c>
      <c r="BG48" s="98">
        <v>13</v>
      </c>
      <c r="BH48" s="28">
        <v>6</v>
      </c>
      <c r="BI48" s="28">
        <f t="shared" si="20"/>
        <v>19</v>
      </c>
      <c r="BJ48" s="54">
        <f t="shared" si="21"/>
        <v>-0.13333333333333333</v>
      </c>
      <c r="BK48" s="54">
        <f t="shared" si="21"/>
        <v>-0.45454545454545453</v>
      </c>
      <c r="BL48" s="55">
        <f t="shared" si="22"/>
        <v>-0.29393939393939394</v>
      </c>
      <c r="BM48" s="111">
        <f t="shared" si="25"/>
        <v>-3.6848556909040778E-2</v>
      </c>
      <c r="BN48" s="109"/>
      <c r="BO48" s="109"/>
      <c r="BP48" s="109"/>
      <c r="BQ48" s="109"/>
      <c r="BR48" s="109"/>
      <c r="BS48" s="109"/>
      <c r="BT48" s="109"/>
    </row>
    <row r="49" spans="1:72" x14ac:dyDescent="0.25">
      <c r="A49" s="107">
        <v>47</v>
      </c>
      <c r="B49" s="97">
        <v>2015</v>
      </c>
      <c r="C49" s="184" t="s">
        <v>21</v>
      </c>
      <c r="D49" s="184" t="s">
        <v>23</v>
      </c>
      <c r="E49" s="185" t="s">
        <v>151</v>
      </c>
      <c r="F49" s="184" t="s">
        <v>68</v>
      </c>
      <c r="G49" s="187" t="s">
        <v>120</v>
      </c>
      <c r="H49" s="34">
        <v>14</v>
      </c>
      <c r="I49" s="35">
        <v>18</v>
      </c>
      <c r="J49" s="62">
        <f t="shared" si="23"/>
        <v>32</v>
      </c>
      <c r="K49" s="108">
        <v>27</v>
      </c>
      <c r="L49" s="38">
        <v>25</v>
      </c>
      <c r="M49" s="63">
        <f t="shared" si="0"/>
        <v>52</v>
      </c>
      <c r="N49" s="40">
        <v>11</v>
      </c>
      <c r="O49" s="41">
        <v>15</v>
      </c>
      <c r="P49" s="64">
        <f t="shared" si="24"/>
        <v>26</v>
      </c>
      <c r="Q49" s="54">
        <f t="shared" si="1"/>
        <v>-0.59259259259259256</v>
      </c>
      <c r="R49" s="54">
        <f t="shared" si="1"/>
        <v>-0.4</v>
      </c>
      <c r="S49" s="55">
        <f t="shared" si="2"/>
        <v>-0.49629629629629629</v>
      </c>
      <c r="T49" s="45">
        <v>14</v>
      </c>
      <c r="U49" s="46">
        <v>14</v>
      </c>
      <c r="V49" s="65">
        <f t="shared" si="3"/>
        <v>28</v>
      </c>
      <c r="W49" s="48">
        <v>11</v>
      </c>
      <c r="X49" s="49">
        <v>10</v>
      </c>
      <c r="Y49" s="50">
        <f t="shared" si="4"/>
        <v>21</v>
      </c>
      <c r="Z49" s="54">
        <f t="shared" si="5"/>
        <v>-0.21428571428571427</v>
      </c>
      <c r="AA49" s="54">
        <f t="shared" si="5"/>
        <v>-0.2857142857142857</v>
      </c>
      <c r="AB49" s="55">
        <f t="shared" si="6"/>
        <v>-0.25</v>
      </c>
      <c r="AC49" s="20">
        <v>15</v>
      </c>
      <c r="AD49" s="21">
        <v>23</v>
      </c>
      <c r="AE49" s="109">
        <f t="shared" si="7"/>
        <v>38</v>
      </c>
      <c r="AF49" s="53">
        <v>7</v>
      </c>
      <c r="AG49" s="53">
        <v>11</v>
      </c>
      <c r="AH49" s="53">
        <f t="shared" si="8"/>
        <v>18</v>
      </c>
      <c r="AI49" s="54">
        <f t="shared" si="26"/>
        <v>-0.53333333333333333</v>
      </c>
      <c r="AJ49" s="54">
        <f t="shared" si="26"/>
        <v>-0.52173913043478259</v>
      </c>
      <c r="AK49" s="55">
        <f t="shared" si="10"/>
        <v>-0.52753623188405796</v>
      </c>
      <c r="AL49" s="20">
        <v>13</v>
      </c>
      <c r="AM49" s="21">
        <v>14</v>
      </c>
      <c r="AN49" s="21">
        <f t="shared" si="11"/>
        <v>27</v>
      </c>
      <c r="AO49" s="22">
        <v>2</v>
      </c>
      <c r="AP49" s="23">
        <v>4</v>
      </c>
      <c r="AQ49" s="23">
        <f t="shared" si="12"/>
        <v>6</v>
      </c>
      <c r="AR49" s="54">
        <f t="shared" si="13"/>
        <v>-0.84615384615384615</v>
      </c>
      <c r="AS49" s="54">
        <f t="shared" si="13"/>
        <v>-0.7142857142857143</v>
      </c>
      <c r="AT49" s="55">
        <f t="shared" si="14"/>
        <v>-0.78021978021978022</v>
      </c>
      <c r="AU49" s="45">
        <v>23</v>
      </c>
      <c r="AV49" s="46">
        <v>17</v>
      </c>
      <c r="AW49" s="110">
        <f t="shared" si="15"/>
        <v>40</v>
      </c>
      <c r="AX49" s="24">
        <v>18</v>
      </c>
      <c r="AY49" s="25">
        <v>12</v>
      </c>
      <c r="AZ49" s="25">
        <f t="shared" si="16"/>
        <v>30</v>
      </c>
      <c r="BA49" s="54">
        <f t="shared" si="17"/>
        <v>-0.21739130434782608</v>
      </c>
      <c r="BB49" s="54">
        <f t="shared" si="17"/>
        <v>-0.29411764705882354</v>
      </c>
      <c r="BC49" s="55">
        <f t="shared" si="18"/>
        <v>-0.25575447570332482</v>
      </c>
      <c r="BD49" s="45">
        <v>14</v>
      </c>
      <c r="BE49" s="46">
        <v>18</v>
      </c>
      <c r="BF49" s="46">
        <f t="shared" si="19"/>
        <v>32</v>
      </c>
      <c r="BG49" s="98">
        <v>9</v>
      </c>
      <c r="BH49" s="28">
        <v>9</v>
      </c>
      <c r="BI49" s="28">
        <f t="shared" si="20"/>
        <v>18</v>
      </c>
      <c r="BJ49" s="54">
        <f t="shared" si="21"/>
        <v>-0.35714285714285715</v>
      </c>
      <c r="BK49" s="54">
        <f t="shared" si="21"/>
        <v>-0.5</v>
      </c>
      <c r="BL49" s="55">
        <f t="shared" si="22"/>
        <v>-0.4285714285714286</v>
      </c>
      <c r="BM49" s="111">
        <f t="shared" si="25"/>
        <v>-0.45639636877914791</v>
      </c>
      <c r="BN49" s="109"/>
      <c r="BO49" s="109"/>
      <c r="BP49" s="109"/>
      <c r="BQ49" s="109"/>
      <c r="BR49" s="109"/>
      <c r="BS49" s="109"/>
      <c r="BT49" s="109"/>
    </row>
    <row r="50" spans="1:72" ht="16.5" thickBot="1" x14ac:dyDescent="0.3">
      <c r="A50" s="107">
        <v>48</v>
      </c>
      <c r="B50" s="97">
        <v>2015</v>
      </c>
      <c r="C50" s="184" t="s">
        <v>21</v>
      </c>
      <c r="D50" s="184" t="s">
        <v>23</v>
      </c>
      <c r="E50" s="185" t="s">
        <v>151</v>
      </c>
      <c r="F50" s="184" t="s">
        <v>69</v>
      </c>
      <c r="G50" s="187" t="s">
        <v>121</v>
      </c>
      <c r="H50" s="34">
        <v>22</v>
      </c>
      <c r="I50" s="35">
        <v>21</v>
      </c>
      <c r="J50" s="62">
        <f t="shared" si="23"/>
        <v>43</v>
      </c>
      <c r="K50" s="108">
        <v>24</v>
      </c>
      <c r="L50" s="38">
        <v>28</v>
      </c>
      <c r="M50" s="63">
        <f t="shared" si="0"/>
        <v>52</v>
      </c>
      <c r="N50" s="40">
        <v>16</v>
      </c>
      <c r="O50" s="41">
        <v>19</v>
      </c>
      <c r="P50" s="64">
        <f t="shared" si="24"/>
        <v>35</v>
      </c>
      <c r="Q50" s="54">
        <f t="shared" si="1"/>
        <v>-0.33333333333333331</v>
      </c>
      <c r="R50" s="54">
        <f t="shared" si="1"/>
        <v>-0.32142857142857145</v>
      </c>
      <c r="S50" s="55">
        <f t="shared" si="2"/>
        <v>-0.32738095238095238</v>
      </c>
      <c r="T50" s="45">
        <v>11</v>
      </c>
      <c r="U50" s="46">
        <v>13</v>
      </c>
      <c r="V50" s="65">
        <f t="shared" si="3"/>
        <v>24</v>
      </c>
      <c r="W50" s="48">
        <v>18</v>
      </c>
      <c r="X50" s="49">
        <v>21</v>
      </c>
      <c r="Y50" s="50">
        <f t="shared" si="4"/>
        <v>39</v>
      </c>
      <c r="Z50" s="54">
        <f t="shared" si="5"/>
        <v>0.63636363636363635</v>
      </c>
      <c r="AA50" s="54">
        <f t="shared" si="5"/>
        <v>0.61538461538461542</v>
      </c>
      <c r="AB50" s="55">
        <f t="shared" si="6"/>
        <v>0.62587412587412583</v>
      </c>
      <c r="AC50" s="20">
        <v>23</v>
      </c>
      <c r="AD50" s="21">
        <v>13</v>
      </c>
      <c r="AE50" s="109">
        <f t="shared" si="7"/>
        <v>36</v>
      </c>
      <c r="AF50" s="53">
        <v>16</v>
      </c>
      <c r="AG50" s="53">
        <v>11</v>
      </c>
      <c r="AH50" s="53">
        <f t="shared" si="8"/>
        <v>27</v>
      </c>
      <c r="AI50" s="54">
        <f t="shared" si="26"/>
        <v>-0.30434782608695654</v>
      </c>
      <c r="AJ50" s="54">
        <f t="shared" si="26"/>
        <v>-0.15384615384615385</v>
      </c>
      <c r="AK50" s="55">
        <f t="shared" si="10"/>
        <v>-0.2290969899665552</v>
      </c>
      <c r="AL50" s="20">
        <v>25</v>
      </c>
      <c r="AM50" s="21">
        <v>16</v>
      </c>
      <c r="AN50" s="21">
        <f t="shared" si="11"/>
        <v>41</v>
      </c>
      <c r="AO50" s="22">
        <v>16</v>
      </c>
      <c r="AP50" s="23">
        <v>11</v>
      </c>
      <c r="AQ50" s="23">
        <f t="shared" si="12"/>
        <v>27</v>
      </c>
      <c r="AR50" s="54">
        <f t="shared" si="13"/>
        <v>-0.36</v>
      </c>
      <c r="AS50" s="54">
        <f t="shared" si="13"/>
        <v>-0.3125</v>
      </c>
      <c r="AT50" s="55">
        <f t="shared" si="14"/>
        <v>-0.33624999999999999</v>
      </c>
      <c r="AU50" s="45">
        <v>9</v>
      </c>
      <c r="AV50" s="46">
        <v>13</v>
      </c>
      <c r="AW50" s="110">
        <f t="shared" si="15"/>
        <v>22</v>
      </c>
      <c r="AX50" s="24">
        <v>12</v>
      </c>
      <c r="AY50" s="25">
        <v>14</v>
      </c>
      <c r="AZ50" s="25">
        <f t="shared" si="16"/>
        <v>26</v>
      </c>
      <c r="BA50" s="54">
        <f t="shared" si="17"/>
        <v>0.33333333333333331</v>
      </c>
      <c r="BB50" s="54">
        <f t="shared" si="17"/>
        <v>7.6923076923076927E-2</v>
      </c>
      <c r="BC50" s="55">
        <f t="shared" si="18"/>
        <v>0.20512820512820512</v>
      </c>
      <c r="BD50" s="45">
        <v>16</v>
      </c>
      <c r="BE50" s="46">
        <v>9</v>
      </c>
      <c r="BF50" s="46">
        <f t="shared" si="19"/>
        <v>25</v>
      </c>
      <c r="BG50" s="98">
        <v>9</v>
      </c>
      <c r="BH50" s="28">
        <v>18</v>
      </c>
      <c r="BI50" s="28">
        <f t="shared" si="20"/>
        <v>27</v>
      </c>
      <c r="BJ50" s="54">
        <f t="shared" si="21"/>
        <v>-0.4375</v>
      </c>
      <c r="BK50" s="54">
        <f t="shared" si="21"/>
        <v>1</v>
      </c>
      <c r="BL50" s="55">
        <f t="shared" si="22"/>
        <v>0.28125</v>
      </c>
      <c r="BM50" s="111">
        <f t="shared" si="25"/>
        <v>3.6587398109137227E-2</v>
      </c>
      <c r="BN50" s="109"/>
      <c r="BO50" s="109"/>
      <c r="BP50" s="109"/>
      <c r="BQ50" s="109"/>
      <c r="BR50" s="109"/>
      <c r="BS50" s="109"/>
      <c r="BT50" s="109"/>
    </row>
    <row r="51" spans="1:72" s="156" customFormat="1" ht="16.5" thickBot="1" x14ac:dyDescent="0.3">
      <c r="A51" s="157"/>
      <c r="B51" s="158"/>
      <c r="C51" s="158"/>
      <c r="D51" s="158"/>
      <c r="E51" s="158"/>
      <c r="F51" s="158"/>
      <c r="G51" s="159" t="s">
        <v>20</v>
      </c>
      <c r="H51" s="160"/>
      <c r="I51" s="160"/>
      <c r="J51" s="160">
        <f>SUM(J3:J50)</f>
        <v>3380</v>
      </c>
      <c r="K51" s="160"/>
      <c r="L51" s="160"/>
      <c r="M51" s="160"/>
      <c r="N51" s="161"/>
      <c r="O51" s="161"/>
      <c r="P51" s="160">
        <f>SUM(P3:P50)</f>
        <v>3064</v>
      </c>
      <c r="Q51" s="160"/>
      <c r="R51" s="160"/>
      <c r="S51" s="160"/>
      <c r="T51" s="160"/>
      <c r="U51" s="160"/>
      <c r="V51" s="160"/>
      <c r="W51" s="160"/>
      <c r="X51" s="160"/>
      <c r="Y51" s="160">
        <f>SUM(Y3:Y50)</f>
        <v>2280</v>
      </c>
      <c r="Z51" s="160"/>
      <c r="AA51" s="160"/>
      <c r="AB51" s="160"/>
      <c r="AC51" s="158"/>
      <c r="AD51" s="158"/>
      <c r="AE51" s="158"/>
      <c r="AF51" s="158"/>
      <c r="AG51" s="158"/>
      <c r="AH51" s="160">
        <f>SUM(AH3:AH50)</f>
        <v>2005</v>
      </c>
      <c r="AI51" s="158"/>
      <c r="AJ51" s="158"/>
      <c r="AK51" s="158"/>
      <c r="AL51" s="158"/>
      <c r="AM51" s="158"/>
      <c r="AN51" s="158"/>
      <c r="AO51" s="162"/>
      <c r="AP51" s="162"/>
      <c r="AQ51" s="160">
        <f>SUM(AQ3:AQ50)</f>
        <v>1852</v>
      </c>
      <c r="AR51" s="162"/>
      <c r="AS51" s="162"/>
      <c r="AT51" s="162"/>
      <c r="AU51" s="160"/>
      <c r="AV51" s="160"/>
      <c r="AW51" s="160"/>
      <c r="AX51" s="162"/>
      <c r="AY51" s="162"/>
      <c r="AZ51" s="160">
        <f>SUM(AZ3:AZ50)</f>
        <v>1588</v>
      </c>
      <c r="BA51" s="162"/>
      <c r="BB51" s="162"/>
      <c r="BC51" s="162"/>
      <c r="BD51" s="160"/>
      <c r="BE51" s="160"/>
      <c r="BF51" s="160"/>
      <c r="BG51" s="162"/>
      <c r="BH51" s="162"/>
      <c r="BI51" s="160">
        <f>SUM(BI3:BI50)</f>
        <v>1413</v>
      </c>
      <c r="BJ51" s="162"/>
      <c r="BK51" s="162"/>
      <c r="BL51" s="162"/>
      <c r="BM51" s="163">
        <f>SUM(H51:BL51)</f>
        <v>15582</v>
      </c>
      <c r="BN51" s="155" t="s">
        <v>143</v>
      </c>
      <c r="BO51" s="155"/>
      <c r="BP51" s="155"/>
      <c r="BQ51" s="155"/>
      <c r="BR51" s="155"/>
      <c r="BS51" s="155"/>
      <c r="BT51" s="155"/>
    </row>
  </sheetData>
  <mergeCells count="26">
    <mergeCell ref="F1:F2"/>
    <mergeCell ref="A1:A2"/>
    <mergeCell ref="B1:B2"/>
    <mergeCell ref="C1:C2"/>
    <mergeCell ref="D1:D2"/>
    <mergeCell ref="E1:E2"/>
    <mergeCell ref="AL1:AN1"/>
    <mergeCell ref="G1:G2"/>
    <mergeCell ref="H1:J1"/>
    <mergeCell ref="K1:M1"/>
    <mergeCell ref="N1:P1"/>
    <mergeCell ref="Q1:S1"/>
    <mergeCell ref="T1:V1"/>
    <mergeCell ref="W1:Y1"/>
    <mergeCell ref="Z1:AB1"/>
    <mergeCell ref="AC1:AE1"/>
    <mergeCell ref="AF1:AH1"/>
    <mergeCell ref="AI1:AK1"/>
    <mergeCell ref="BG1:BI1"/>
    <mergeCell ref="BJ1:BL1"/>
    <mergeCell ref="AO1:AQ1"/>
    <mergeCell ref="AR1:AT1"/>
    <mergeCell ref="AU1:AW1"/>
    <mergeCell ref="AX1:AZ1"/>
    <mergeCell ref="BA1:BC1"/>
    <mergeCell ref="BD1:BF1"/>
  </mergeCells>
  <conditionalFormatting sqref="A3:D3 F3:BM3 F23:F50 F4:F20 G4:BM50 D23:E27 D19:E20 D28:D50 D21:F22 D4:D18 A4:C50">
    <cfRule type="containsErrors" dxfId="29" priority="19">
      <formula>ISERROR(A3)</formula>
    </cfRule>
    <cfRule type="containsBlanks" dxfId="28" priority="20">
      <formula>LEN(TRIM(A3))=0</formula>
    </cfRule>
  </conditionalFormatting>
  <conditionalFormatting sqref="H3:J50">
    <cfRule type="cellIs" dxfId="27" priority="18" operator="equal">
      <formula>0</formula>
    </cfRule>
  </conditionalFormatting>
  <conditionalFormatting sqref="N3:P50">
    <cfRule type="cellIs" dxfId="26" priority="17" operator="equal">
      <formula>0</formula>
    </cfRule>
  </conditionalFormatting>
  <conditionalFormatting sqref="W3:Y50">
    <cfRule type="cellIs" dxfId="25" priority="16" operator="equal">
      <formula>0</formula>
    </cfRule>
  </conditionalFormatting>
  <conditionalFormatting sqref="AF3:AH50">
    <cfRule type="cellIs" dxfId="24" priority="15" operator="equal">
      <formula>0</formula>
    </cfRule>
  </conditionalFormatting>
  <conditionalFormatting sqref="AO3:AQ50">
    <cfRule type="cellIs" dxfId="23" priority="14" operator="equal">
      <formula>0</formula>
    </cfRule>
  </conditionalFormatting>
  <conditionalFormatting sqref="AX3:AZ50">
    <cfRule type="cellIs" dxfId="22" priority="13" operator="equal">
      <formula>0</formula>
    </cfRule>
  </conditionalFormatting>
  <conditionalFormatting sqref="BG3:BI50">
    <cfRule type="cellIs" dxfId="21" priority="12" operator="equal">
      <formula>0</formula>
    </cfRule>
  </conditionalFormatting>
  <conditionalFormatting sqref="BM3:BM50">
    <cfRule type="cellIs" dxfId="20" priority="11" operator="notBetween">
      <formula>-0.3</formula>
      <formula>0.3</formula>
    </cfRule>
  </conditionalFormatting>
  <conditionalFormatting sqref="E3:E10">
    <cfRule type="containsErrors" dxfId="19" priority="9">
      <formula>ISERROR(E3)</formula>
    </cfRule>
    <cfRule type="containsBlanks" dxfId="18" priority="10">
      <formula>LEN(TRIM(E3))=0</formula>
    </cfRule>
  </conditionalFormatting>
  <conditionalFormatting sqref="E11:E18">
    <cfRule type="containsErrors" dxfId="17" priority="7">
      <formula>ISERROR(E11)</formula>
    </cfRule>
    <cfRule type="containsBlanks" dxfId="16" priority="8">
      <formula>LEN(TRIM(E11))=0</formula>
    </cfRule>
  </conditionalFormatting>
  <conditionalFormatting sqref="E40:E50">
    <cfRule type="containsErrors" dxfId="15" priority="1">
      <formula>ISERROR(E40)</formula>
    </cfRule>
    <cfRule type="containsBlanks" dxfId="14" priority="2">
      <formula>LEN(TRIM(E40))=0</formula>
    </cfRule>
  </conditionalFormatting>
  <conditionalFormatting sqref="E28:E35">
    <cfRule type="containsErrors" dxfId="13" priority="5">
      <formula>ISERROR(E28)</formula>
    </cfRule>
    <cfRule type="containsBlanks" dxfId="12" priority="6">
      <formula>LEN(TRIM(E28))=0</formula>
    </cfRule>
  </conditionalFormatting>
  <conditionalFormatting sqref="E36:E39">
    <cfRule type="containsErrors" dxfId="11" priority="3">
      <formula>ISERROR(E36)</formula>
    </cfRule>
    <cfRule type="containsBlanks" dxfId="10" priority="4">
      <formula>LEN(TRIM(E36))=0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1:BS53"/>
  <sheetViews>
    <sheetView workbookViewId="0">
      <pane xSplit="7" ySplit="1" topLeftCell="K2" activePane="bottomRight" state="frozen"/>
      <selection pane="topRight" activeCell="H1" sqref="H1"/>
      <selection pane="bottomLeft" activeCell="A2" sqref="A2"/>
      <selection pane="bottomRight" activeCell="B51" sqref="B51"/>
    </sheetView>
  </sheetViews>
  <sheetFormatPr defaultColWidth="11" defaultRowHeight="15.75" x14ac:dyDescent="0.25"/>
  <cols>
    <col min="1" max="1" width="6.5" bestFit="1" customWidth="1"/>
    <col min="2" max="2" width="5.125" bestFit="1" customWidth="1"/>
    <col min="3" max="3" width="7.875" customWidth="1"/>
    <col min="4" max="4" width="9.25" bestFit="1" customWidth="1"/>
    <col min="5" max="5" width="12.125" bestFit="1" customWidth="1"/>
    <col min="6" max="6" width="15.125" bestFit="1" customWidth="1"/>
    <col min="7" max="7" width="12.875" bestFit="1" customWidth="1"/>
    <col min="8" max="8" width="9.125" hidden="1" customWidth="1"/>
    <col min="9" max="9" width="10.625" hidden="1" customWidth="1"/>
    <col min="10" max="10" width="6.875" hidden="1" customWidth="1"/>
    <col min="11" max="11" width="9.125" bestFit="1" customWidth="1"/>
    <col min="12" max="12" width="10.625" bestFit="1" customWidth="1"/>
    <col min="13" max="13" width="5.875" bestFit="1" customWidth="1"/>
    <col min="14" max="14" width="9.125" bestFit="1" customWidth="1"/>
    <col min="15" max="15" width="10.625" bestFit="1" customWidth="1"/>
    <col min="16" max="16" width="6.875" bestFit="1" customWidth="1"/>
    <col min="17" max="17" width="6.5" bestFit="1" customWidth="1"/>
    <col min="18" max="18" width="7.625" bestFit="1" customWidth="1"/>
    <col min="19" max="19" width="8.375" bestFit="1" customWidth="1"/>
    <col min="20" max="20" width="9.125" bestFit="1" customWidth="1"/>
    <col min="21" max="21" width="10.625" bestFit="1" customWidth="1"/>
    <col min="22" max="22" width="5.875" bestFit="1" customWidth="1"/>
    <col min="23" max="23" width="9.125" bestFit="1" customWidth="1"/>
    <col min="24" max="24" width="10.625" bestFit="1" customWidth="1"/>
    <col min="25" max="25" width="6.875" bestFit="1" customWidth="1"/>
    <col min="26" max="26" width="6.5" bestFit="1" customWidth="1"/>
    <col min="27" max="27" width="7.625" bestFit="1" customWidth="1"/>
    <col min="28" max="28" width="8.375" bestFit="1" customWidth="1"/>
    <col min="29" max="29" width="9.125" bestFit="1" customWidth="1"/>
    <col min="30" max="30" width="10.625" bestFit="1" customWidth="1"/>
    <col min="31" max="31" width="5.875" bestFit="1" customWidth="1"/>
    <col min="32" max="32" width="9.125" bestFit="1" customWidth="1"/>
    <col min="33" max="33" width="10.625" bestFit="1" customWidth="1"/>
    <col min="34" max="34" width="6.875" bestFit="1" customWidth="1"/>
    <col min="35" max="35" width="6.5" bestFit="1" customWidth="1"/>
    <col min="36" max="36" width="7.625" bestFit="1" customWidth="1"/>
    <col min="37" max="37" width="8.375" bestFit="1" customWidth="1"/>
    <col min="38" max="38" width="9.125" bestFit="1" customWidth="1"/>
    <col min="39" max="39" width="10.625" bestFit="1" customWidth="1"/>
    <col min="40" max="40" width="5.875" bestFit="1" customWidth="1"/>
    <col min="41" max="41" width="9.125" bestFit="1" customWidth="1"/>
    <col min="42" max="42" width="10.625" bestFit="1" customWidth="1"/>
    <col min="43" max="43" width="6.875" bestFit="1" customWidth="1"/>
    <col min="44" max="44" width="6.5" bestFit="1" customWidth="1"/>
    <col min="45" max="45" width="7.625" bestFit="1" customWidth="1"/>
    <col min="46" max="46" width="8.375" bestFit="1" customWidth="1"/>
    <col min="47" max="47" width="9.125" bestFit="1" customWidth="1"/>
    <col min="48" max="48" width="10.625" bestFit="1" customWidth="1"/>
    <col min="49" max="49" width="5.875" bestFit="1" customWidth="1"/>
    <col min="50" max="50" width="9.125" bestFit="1" customWidth="1"/>
    <col min="51" max="51" width="10.625" bestFit="1" customWidth="1"/>
    <col min="52" max="52" width="6.875" bestFit="1" customWidth="1"/>
    <col min="53" max="53" width="6.5" bestFit="1" customWidth="1"/>
    <col min="54" max="54" width="7.625" bestFit="1" customWidth="1"/>
    <col min="55" max="55" width="8.375" bestFit="1" customWidth="1"/>
    <col min="56" max="56" width="9.125" bestFit="1" customWidth="1"/>
    <col min="57" max="57" width="10.625" bestFit="1" customWidth="1"/>
    <col min="58" max="58" width="5.875" bestFit="1" customWidth="1"/>
    <col min="59" max="59" width="9.125" bestFit="1" customWidth="1"/>
    <col min="60" max="60" width="10.625" bestFit="1" customWidth="1"/>
    <col min="61" max="61" width="6.875" bestFit="1" customWidth="1"/>
    <col min="62" max="62" width="6.5" bestFit="1" customWidth="1"/>
    <col min="63" max="63" width="7.625" bestFit="1" customWidth="1"/>
    <col min="64" max="64" width="8.375" bestFit="1" customWidth="1"/>
    <col min="65" max="65" width="9.625" bestFit="1" customWidth="1"/>
    <col min="69" max="69" width="27.125" bestFit="1" customWidth="1"/>
    <col min="70" max="70" width="4.125" bestFit="1" customWidth="1"/>
    <col min="71" max="71" width="4.5" bestFit="1" customWidth="1"/>
  </cols>
  <sheetData>
    <row r="1" spans="1:71" ht="51.75" x14ac:dyDescent="0.25">
      <c r="A1" s="261" t="s">
        <v>0</v>
      </c>
      <c r="B1" s="259" t="s">
        <v>1</v>
      </c>
      <c r="C1" s="259" t="s">
        <v>2</v>
      </c>
      <c r="D1" s="259" t="s">
        <v>3</v>
      </c>
      <c r="E1" s="263" t="s">
        <v>145</v>
      </c>
      <c r="F1" s="259" t="s">
        <v>5</v>
      </c>
      <c r="G1" s="253" t="s">
        <v>6</v>
      </c>
      <c r="H1" s="222" t="s">
        <v>7</v>
      </c>
      <c r="I1" s="223"/>
      <c r="J1" s="223"/>
      <c r="K1" s="255" t="s">
        <v>140</v>
      </c>
      <c r="L1" s="256"/>
      <c r="M1" s="256"/>
      <c r="N1" s="257" t="s">
        <v>142</v>
      </c>
      <c r="O1" s="258"/>
      <c r="P1" s="258"/>
      <c r="Q1" s="229" t="s">
        <v>8</v>
      </c>
      <c r="R1" s="230"/>
      <c r="S1" s="231"/>
      <c r="T1" s="219" t="s">
        <v>140</v>
      </c>
      <c r="U1" s="215"/>
      <c r="V1" s="215"/>
      <c r="W1" s="232" t="s">
        <v>144</v>
      </c>
      <c r="X1" s="233"/>
      <c r="Y1" s="233"/>
      <c r="Z1" s="234" t="s">
        <v>9</v>
      </c>
      <c r="AA1" s="235"/>
      <c r="AB1" s="235"/>
      <c r="AC1" s="252" t="s">
        <v>140</v>
      </c>
      <c r="AD1" s="238"/>
      <c r="AE1" s="238"/>
      <c r="AF1" s="239" t="s">
        <v>144</v>
      </c>
      <c r="AG1" s="240"/>
      <c r="AH1" s="240"/>
      <c r="AI1" s="238" t="s">
        <v>9</v>
      </c>
      <c r="AJ1" s="241"/>
      <c r="AK1" s="242"/>
      <c r="AL1" s="252" t="s">
        <v>140</v>
      </c>
      <c r="AM1" s="238"/>
      <c r="AN1" s="238"/>
      <c r="AO1" s="211" t="s">
        <v>144</v>
      </c>
      <c r="AP1" s="212"/>
      <c r="AQ1" s="213"/>
      <c r="AR1" s="208" t="s">
        <v>9</v>
      </c>
      <c r="AS1" s="209"/>
      <c r="AT1" s="247"/>
      <c r="AU1" s="248" t="s">
        <v>140</v>
      </c>
      <c r="AV1" s="215"/>
      <c r="AW1" s="215"/>
      <c r="AX1" s="216" t="s">
        <v>144</v>
      </c>
      <c r="AY1" s="217"/>
      <c r="AZ1" s="218"/>
      <c r="BA1" s="208" t="s">
        <v>9</v>
      </c>
      <c r="BB1" s="209"/>
      <c r="BC1" s="247"/>
      <c r="BD1" s="249" t="s">
        <v>141</v>
      </c>
      <c r="BE1" s="250"/>
      <c r="BF1" s="251"/>
      <c r="BG1" s="205" t="s">
        <v>144</v>
      </c>
      <c r="BH1" s="206"/>
      <c r="BI1" s="207"/>
      <c r="BJ1" s="208" t="s">
        <v>9</v>
      </c>
      <c r="BK1" s="209"/>
      <c r="BL1" s="247"/>
      <c r="BM1" s="1" t="s">
        <v>10</v>
      </c>
      <c r="BR1" s="2"/>
    </row>
    <row r="2" spans="1:71" ht="39.75" thickBot="1" x14ac:dyDescent="0.3">
      <c r="A2" s="262"/>
      <c r="B2" s="260"/>
      <c r="C2" s="260"/>
      <c r="D2" s="260"/>
      <c r="E2" s="260"/>
      <c r="F2" s="260"/>
      <c r="G2" s="254"/>
      <c r="H2" s="149" t="s">
        <v>139</v>
      </c>
      <c r="I2" s="150" t="s">
        <v>124</v>
      </c>
      <c r="J2" s="150" t="s">
        <v>11</v>
      </c>
      <c r="K2" s="136" t="s">
        <v>125</v>
      </c>
      <c r="L2" s="137" t="s">
        <v>126</v>
      </c>
      <c r="M2" s="137" t="s">
        <v>11</v>
      </c>
      <c r="N2" s="151" t="s">
        <v>127</v>
      </c>
      <c r="O2" s="177" t="s">
        <v>128</v>
      </c>
      <c r="P2" s="138" t="s">
        <v>11</v>
      </c>
      <c r="Q2" s="137" t="s">
        <v>12</v>
      </c>
      <c r="R2" s="137" t="s">
        <v>13</v>
      </c>
      <c r="S2" s="139" t="s">
        <v>14</v>
      </c>
      <c r="T2" s="136" t="s">
        <v>127</v>
      </c>
      <c r="U2" s="137" t="s">
        <v>128</v>
      </c>
      <c r="V2" s="137" t="s">
        <v>11</v>
      </c>
      <c r="W2" s="140" t="s">
        <v>129</v>
      </c>
      <c r="X2" s="141" t="s">
        <v>130</v>
      </c>
      <c r="Y2" s="141" t="s">
        <v>11</v>
      </c>
      <c r="Z2" s="137" t="s">
        <v>12</v>
      </c>
      <c r="AA2" s="137" t="s">
        <v>13</v>
      </c>
      <c r="AB2" s="139" t="s">
        <v>14</v>
      </c>
      <c r="AC2" s="152" t="s">
        <v>129</v>
      </c>
      <c r="AD2" s="142" t="s">
        <v>130</v>
      </c>
      <c r="AE2" s="142" t="s">
        <v>11</v>
      </c>
      <c r="AF2" s="153" t="s">
        <v>131</v>
      </c>
      <c r="AG2" s="143" t="s">
        <v>132</v>
      </c>
      <c r="AH2" s="143" t="s">
        <v>11</v>
      </c>
      <c r="AI2" s="137" t="s">
        <v>12</v>
      </c>
      <c r="AJ2" s="137" t="s">
        <v>13</v>
      </c>
      <c r="AK2" s="139" t="s">
        <v>14</v>
      </c>
      <c r="AL2" s="142" t="s">
        <v>131</v>
      </c>
      <c r="AM2" s="142" t="s">
        <v>132</v>
      </c>
      <c r="AN2" s="142" t="s">
        <v>11</v>
      </c>
      <c r="AO2" s="144" t="s">
        <v>133</v>
      </c>
      <c r="AP2" s="144" t="s">
        <v>134</v>
      </c>
      <c r="AQ2" s="144" t="s">
        <v>11</v>
      </c>
      <c r="AR2" s="145" t="s">
        <v>12</v>
      </c>
      <c r="AS2" s="145" t="s">
        <v>13</v>
      </c>
      <c r="AT2" s="146" t="s">
        <v>14</v>
      </c>
      <c r="AU2" s="137" t="s">
        <v>133</v>
      </c>
      <c r="AV2" s="137" t="s">
        <v>134</v>
      </c>
      <c r="AW2" s="137" t="s">
        <v>11</v>
      </c>
      <c r="AX2" s="147" t="s">
        <v>135</v>
      </c>
      <c r="AY2" s="147" t="s">
        <v>136</v>
      </c>
      <c r="AZ2" s="147" t="s">
        <v>11</v>
      </c>
      <c r="BA2" s="145" t="s">
        <v>12</v>
      </c>
      <c r="BB2" s="145" t="s">
        <v>13</v>
      </c>
      <c r="BC2" s="146" t="s">
        <v>14</v>
      </c>
      <c r="BD2" s="137" t="s">
        <v>133</v>
      </c>
      <c r="BE2" s="137" t="s">
        <v>134</v>
      </c>
      <c r="BF2" s="137" t="s">
        <v>11</v>
      </c>
      <c r="BG2" s="148" t="s">
        <v>137</v>
      </c>
      <c r="BH2" s="148" t="s">
        <v>138</v>
      </c>
      <c r="BI2" s="148" t="s">
        <v>11</v>
      </c>
      <c r="BJ2" s="145" t="s">
        <v>12</v>
      </c>
      <c r="BK2" s="145" t="s">
        <v>13</v>
      </c>
      <c r="BL2" s="146" t="s">
        <v>14</v>
      </c>
      <c r="BM2" s="154" t="s">
        <v>14</v>
      </c>
      <c r="BN2" s="178"/>
    </row>
    <row r="3" spans="1:71" x14ac:dyDescent="0.25">
      <c r="A3" s="95">
        <v>1</v>
      </c>
      <c r="B3" s="90">
        <v>2015</v>
      </c>
      <c r="C3" s="90" t="s">
        <v>25</v>
      </c>
      <c r="D3" s="90" t="s">
        <v>22</v>
      </c>
      <c r="E3" s="185" t="s">
        <v>146</v>
      </c>
      <c r="F3" s="90" t="s">
        <v>26</v>
      </c>
      <c r="G3" s="96" t="s">
        <v>74</v>
      </c>
      <c r="H3" s="75">
        <v>58</v>
      </c>
      <c r="I3" s="76">
        <v>48</v>
      </c>
      <c r="J3" s="36">
        <f t="shared" ref="J3:J52" si="0">H3+I3</f>
        <v>106</v>
      </c>
      <c r="K3" s="77">
        <v>45</v>
      </c>
      <c r="L3" s="78">
        <v>54</v>
      </c>
      <c r="M3" s="39">
        <f t="shared" ref="M3:M52" si="1">K3+L3</f>
        <v>99</v>
      </c>
      <c r="N3" s="79">
        <v>45</v>
      </c>
      <c r="O3" s="80">
        <v>51</v>
      </c>
      <c r="P3" s="42">
        <f t="shared" ref="P3:P52" si="2">N3+O3</f>
        <v>96</v>
      </c>
      <c r="Q3" s="87">
        <f t="shared" ref="Q3:R18" si="3">(N3-K3)/K3</f>
        <v>0</v>
      </c>
      <c r="R3" s="87">
        <f t="shared" si="3"/>
        <v>-5.5555555555555552E-2</v>
      </c>
      <c r="S3" s="88">
        <f t="shared" ref="S3:S52" si="4">AVERAGEA(Q3:R3)</f>
        <v>-2.7777777777777776E-2</v>
      </c>
      <c r="T3" s="81">
        <v>35</v>
      </c>
      <c r="U3" s="82">
        <v>32</v>
      </c>
      <c r="V3" s="47">
        <f t="shared" ref="V3:V52" si="5">T3+U3</f>
        <v>67</v>
      </c>
      <c r="W3" s="83">
        <v>40</v>
      </c>
      <c r="X3" s="84">
        <v>40</v>
      </c>
      <c r="Y3" s="85">
        <f t="shared" ref="Y3:Y52" si="6">W3+X3</f>
        <v>80</v>
      </c>
      <c r="Z3" s="86">
        <f t="shared" ref="Z3:AA34" si="7">(W3-T3)/T3</f>
        <v>0.14285714285714285</v>
      </c>
      <c r="AA3" s="87">
        <f t="shared" si="7"/>
        <v>0.25</v>
      </c>
      <c r="AB3" s="88">
        <f t="shared" ref="AB3:AB52" si="8">AVERAGEA(Z3:AA3)</f>
        <v>0.19642857142857142</v>
      </c>
      <c r="AC3" s="89">
        <v>34</v>
      </c>
      <c r="AD3" s="90">
        <v>27</v>
      </c>
      <c r="AE3" s="90">
        <f t="shared" ref="AE3:AE52" si="9">AC3+AD3</f>
        <v>61</v>
      </c>
      <c r="AF3" s="91">
        <v>32</v>
      </c>
      <c r="AG3" s="91">
        <v>33</v>
      </c>
      <c r="AH3" s="91">
        <f t="shared" ref="AH3:AH52" si="10">AF3+AG3</f>
        <v>65</v>
      </c>
      <c r="AI3" s="92">
        <f t="shared" ref="AI3:AJ18" si="11">(AF3-AC3)/AC3</f>
        <v>-5.8823529411764705E-2</v>
      </c>
      <c r="AJ3" s="92">
        <f t="shared" si="11"/>
        <v>0.22222222222222221</v>
      </c>
      <c r="AK3" s="93">
        <f>AVERAGEA(AI3:AJ3)</f>
        <v>8.1699346405228745E-2</v>
      </c>
      <c r="AL3" s="90">
        <v>31</v>
      </c>
      <c r="AM3" s="90">
        <v>54</v>
      </c>
      <c r="AN3" s="90">
        <f t="shared" ref="AN3:AN52" si="12">AL3+AM3</f>
        <v>85</v>
      </c>
      <c r="AO3" s="22">
        <v>14</v>
      </c>
      <c r="AP3" s="23">
        <v>33</v>
      </c>
      <c r="AQ3" s="23">
        <f t="shared" ref="AQ3:AQ52" si="13">AO3+AP3</f>
        <v>47</v>
      </c>
      <c r="AR3" s="92">
        <f t="shared" ref="AR3:AS18" si="14">(AO3-AL3)/AL3</f>
        <v>-0.54838709677419351</v>
      </c>
      <c r="AS3" s="92">
        <f t="shared" si="14"/>
        <v>-0.3888888888888889</v>
      </c>
      <c r="AT3" s="93">
        <f>AVERAGEA(AR3:AS3)</f>
        <v>-0.46863799283154117</v>
      </c>
      <c r="AU3" s="82">
        <v>40</v>
      </c>
      <c r="AV3" s="82">
        <v>34</v>
      </c>
      <c r="AW3" s="82">
        <f t="shared" ref="AW3:AW52" si="15">AU3+AV3</f>
        <v>74</v>
      </c>
      <c r="AX3" s="24">
        <v>33</v>
      </c>
      <c r="AY3" s="25">
        <v>33</v>
      </c>
      <c r="AZ3" s="25">
        <f t="shared" ref="AZ3:AZ52" si="16">AX3+AY3</f>
        <v>66</v>
      </c>
      <c r="BA3" s="92">
        <f t="shared" ref="BA3:BB18" si="17">(AX3-AU3)/AU3</f>
        <v>-0.17499999999999999</v>
      </c>
      <c r="BB3" s="92">
        <f t="shared" si="17"/>
        <v>-2.9411764705882353E-2</v>
      </c>
      <c r="BC3" s="93">
        <f>AVERAGEA(BA3:BB3)</f>
        <v>-0.10220588235294117</v>
      </c>
      <c r="BD3" s="82">
        <v>25</v>
      </c>
      <c r="BE3" s="82">
        <v>24</v>
      </c>
      <c r="BF3" s="82">
        <f t="shared" ref="BF3:BF52" si="18">BD3+BE3</f>
        <v>49</v>
      </c>
      <c r="BG3" s="26">
        <v>26</v>
      </c>
      <c r="BH3" s="27">
        <v>32</v>
      </c>
      <c r="BI3" s="28">
        <f t="shared" ref="BI3:BI52" si="19">BG3+BH3</f>
        <v>58</v>
      </c>
      <c r="BJ3" s="92">
        <f>(BG3-BD3)/BD3</f>
        <v>0.04</v>
      </c>
      <c r="BK3" s="92">
        <f>(BH3-BE3)/BE3</f>
        <v>0.33333333333333331</v>
      </c>
      <c r="BL3" s="93">
        <f>AVERAGEA(BJ3:BK3)</f>
        <v>0.18666666666666665</v>
      </c>
      <c r="BM3" s="94">
        <f>AVERAGEA(S3,AB3,AK3,AT3,BC3,BL3)</f>
        <v>-2.2304511410298877E-2</v>
      </c>
      <c r="BO3" s="29"/>
      <c r="BP3" s="30"/>
      <c r="BQ3" s="31" t="s">
        <v>15</v>
      </c>
      <c r="BR3" s="32">
        <f>COUNT(A3:A52,"")</f>
        <v>50</v>
      </c>
      <c r="BS3" s="33"/>
    </row>
    <row r="4" spans="1:71" x14ac:dyDescent="0.25">
      <c r="A4" s="20">
        <v>2</v>
      </c>
      <c r="B4" s="21">
        <v>2015</v>
      </c>
      <c r="C4" s="90" t="s">
        <v>25</v>
      </c>
      <c r="D4" s="90" t="s">
        <v>22</v>
      </c>
      <c r="E4" s="185" t="s">
        <v>146</v>
      </c>
      <c r="F4" s="90" t="s">
        <v>27</v>
      </c>
      <c r="G4" s="96" t="s">
        <v>75</v>
      </c>
      <c r="H4" s="34">
        <v>47</v>
      </c>
      <c r="I4" s="35">
        <v>51</v>
      </c>
      <c r="J4" s="36">
        <f t="shared" si="0"/>
        <v>98</v>
      </c>
      <c r="K4" s="37">
        <v>63</v>
      </c>
      <c r="L4" s="38">
        <v>56</v>
      </c>
      <c r="M4" s="39">
        <f t="shared" si="1"/>
        <v>119</v>
      </c>
      <c r="N4" s="40">
        <v>25</v>
      </c>
      <c r="O4" s="41">
        <v>35</v>
      </c>
      <c r="P4" s="42">
        <f t="shared" si="2"/>
        <v>60</v>
      </c>
      <c r="Q4" s="43">
        <f t="shared" si="3"/>
        <v>-0.60317460317460314</v>
      </c>
      <c r="R4" s="43">
        <f t="shared" si="3"/>
        <v>-0.375</v>
      </c>
      <c r="S4" s="44">
        <f t="shared" si="4"/>
        <v>-0.48908730158730157</v>
      </c>
      <c r="T4" s="45">
        <v>41</v>
      </c>
      <c r="U4" s="46">
        <v>39</v>
      </c>
      <c r="V4" s="47">
        <f t="shared" si="5"/>
        <v>80</v>
      </c>
      <c r="W4" s="48">
        <v>30</v>
      </c>
      <c r="X4" s="49">
        <v>24</v>
      </c>
      <c r="Y4" s="50">
        <f t="shared" si="6"/>
        <v>54</v>
      </c>
      <c r="Z4" s="51">
        <f t="shared" si="7"/>
        <v>-0.26829268292682928</v>
      </c>
      <c r="AA4" s="43">
        <f t="shared" si="7"/>
        <v>-0.38461538461538464</v>
      </c>
      <c r="AB4" s="44">
        <f t="shared" si="8"/>
        <v>-0.32645403377110693</v>
      </c>
      <c r="AC4" s="52">
        <v>53</v>
      </c>
      <c r="AD4" s="21">
        <v>25</v>
      </c>
      <c r="AE4" s="21">
        <f t="shared" si="9"/>
        <v>78</v>
      </c>
      <c r="AF4" s="53">
        <v>21</v>
      </c>
      <c r="AG4" s="53">
        <v>27</v>
      </c>
      <c r="AH4" s="53">
        <f t="shared" si="10"/>
        <v>48</v>
      </c>
      <c r="AI4" s="54">
        <f t="shared" si="11"/>
        <v>-0.60377358490566035</v>
      </c>
      <c r="AJ4" s="54">
        <f t="shared" si="11"/>
        <v>0.08</v>
      </c>
      <c r="AK4" s="55">
        <f>AVERAGEA(AI4:AJ4)</f>
        <v>-0.2618867924528302</v>
      </c>
      <c r="AL4" s="21">
        <v>34</v>
      </c>
      <c r="AM4" s="21">
        <v>36</v>
      </c>
      <c r="AN4" s="21">
        <f t="shared" si="12"/>
        <v>70</v>
      </c>
      <c r="AO4" s="22">
        <v>40</v>
      </c>
      <c r="AP4" s="23">
        <v>33</v>
      </c>
      <c r="AQ4" s="23">
        <f t="shared" si="13"/>
        <v>73</v>
      </c>
      <c r="AR4" s="54">
        <f t="shared" si="14"/>
        <v>0.17647058823529413</v>
      </c>
      <c r="AS4" s="54">
        <f t="shared" si="14"/>
        <v>-8.3333333333333329E-2</v>
      </c>
      <c r="AT4" s="55">
        <f>AVERAGEA(AR4:AS4)</f>
        <v>4.65686274509804E-2</v>
      </c>
      <c r="AU4" s="46">
        <v>34</v>
      </c>
      <c r="AV4" s="46">
        <v>39</v>
      </c>
      <c r="AW4" s="46">
        <f t="shared" si="15"/>
        <v>73</v>
      </c>
      <c r="AX4" s="24">
        <v>18</v>
      </c>
      <c r="AY4" s="25">
        <v>16</v>
      </c>
      <c r="AZ4" s="25">
        <f t="shared" si="16"/>
        <v>34</v>
      </c>
      <c r="BA4" s="54">
        <f t="shared" si="17"/>
        <v>-0.47058823529411764</v>
      </c>
      <c r="BB4" s="54">
        <f t="shared" si="17"/>
        <v>-0.58974358974358976</v>
      </c>
      <c r="BC4" s="55">
        <f>AVERAGEA(BA4:BB4)</f>
        <v>-0.5301659125188537</v>
      </c>
      <c r="BD4" s="46">
        <v>49</v>
      </c>
      <c r="BE4" s="46">
        <v>38</v>
      </c>
      <c r="BF4" s="46">
        <f t="shared" si="18"/>
        <v>87</v>
      </c>
      <c r="BG4" s="26">
        <v>11</v>
      </c>
      <c r="BH4" s="27">
        <v>22</v>
      </c>
      <c r="BI4" s="28">
        <f t="shared" si="19"/>
        <v>33</v>
      </c>
      <c r="BJ4" s="54">
        <f>(BG4-BD4)/BD4</f>
        <v>-0.77551020408163263</v>
      </c>
      <c r="BK4" s="54">
        <f>(BH4-BE4)/BE4</f>
        <v>-0.42105263157894735</v>
      </c>
      <c r="BL4" s="55">
        <f>AVERAGEA(BJ4:BK4)</f>
        <v>-0.59828141783028999</v>
      </c>
      <c r="BM4" s="56">
        <f>AVERAGEA(S4,AB4,AK4,AT4,BC4,BL4)</f>
        <v>-0.35988447178490035</v>
      </c>
      <c r="BO4" s="57"/>
      <c r="BP4" s="58"/>
      <c r="BQ4" s="59" t="s">
        <v>16</v>
      </c>
      <c r="BR4" s="60">
        <f>COUNTIF(BM3:BM52,"&gt;30%")+COUNTIF(BM3:BM52,"&lt;-30%")</f>
        <v>3</v>
      </c>
      <c r="BS4" s="61"/>
    </row>
    <row r="5" spans="1:71" ht="16.5" thickBot="1" x14ac:dyDescent="0.3">
      <c r="A5" s="20">
        <v>3</v>
      </c>
      <c r="B5" s="21">
        <v>2015</v>
      </c>
      <c r="C5" s="90" t="s">
        <v>25</v>
      </c>
      <c r="D5" s="90" t="s">
        <v>22</v>
      </c>
      <c r="E5" s="185" t="s">
        <v>146</v>
      </c>
      <c r="F5" s="90" t="s">
        <v>28</v>
      </c>
      <c r="G5" s="96" t="s">
        <v>76</v>
      </c>
      <c r="H5" s="34">
        <v>28</v>
      </c>
      <c r="I5" s="35">
        <v>28</v>
      </c>
      <c r="J5" s="62">
        <f t="shared" si="0"/>
        <v>56</v>
      </c>
      <c r="K5" s="37">
        <v>37</v>
      </c>
      <c r="L5" s="38">
        <v>22</v>
      </c>
      <c r="M5" s="63">
        <f t="shared" si="1"/>
        <v>59</v>
      </c>
      <c r="N5" s="40">
        <v>34</v>
      </c>
      <c r="O5" s="41">
        <v>23</v>
      </c>
      <c r="P5" s="64">
        <f t="shared" si="2"/>
        <v>57</v>
      </c>
      <c r="Q5" s="43">
        <f t="shared" si="3"/>
        <v>-8.1081081081081086E-2</v>
      </c>
      <c r="R5" s="43">
        <f t="shared" si="3"/>
        <v>4.5454545454545456E-2</v>
      </c>
      <c r="S5" s="44">
        <f t="shared" si="4"/>
        <v>-1.7813267813267815E-2</v>
      </c>
      <c r="T5" s="45">
        <v>26</v>
      </c>
      <c r="U5" s="46">
        <v>14</v>
      </c>
      <c r="V5" s="65">
        <f t="shared" si="5"/>
        <v>40</v>
      </c>
      <c r="W5" s="48">
        <v>29</v>
      </c>
      <c r="X5" s="49">
        <v>15</v>
      </c>
      <c r="Y5" s="50">
        <f t="shared" si="6"/>
        <v>44</v>
      </c>
      <c r="Z5" s="51">
        <f t="shared" si="7"/>
        <v>0.11538461538461539</v>
      </c>
      <c r="AA5" s="43">
        <f t="shared" si="7"/>
        <v>7.1428571428571425E-2</v>
      </c>
      <c r="AB5" s="44">
        <f t="shared" si="8"/>
        <v>9.3406593406593408E-2</v>
      </c>
      <c r="AC5" s="52">
        <v>27</v>
      </c>
      <c r="AD5" s="21">
        <v>13</v>
      </c>
      <c r="AE5" s="21">
        <f t="shared" si="9"/>
        <v>40</v>
      </c>
      <c r="AF5" s="53">
        <v>29</v>
      </c>
      <c r="AG5" s="53">
        <v>24</v>
      </c>
      <c r="AH5" s="53">
        <f t="shared" si="10"/>
        <v>53</v>
      </c>
      <c r="AI5" s="54">
        <f t="shared" si="11"/>
        <v>7.407407407407407E-2</v>
      </c>
      <c r="AJ5" s="54">
        <f t="shared" si="11"/>
        <v>0.84615384615384615</v>
      </c>
      <c r="AK5" s="55">
        <f>AVERAGEA(AI5:AJ5)</f>
        <v>0.46011396011396011</v>
      </c>
      <c r="AL5" s="21">
        <v>36</v>
      </c>
      <c r="AM5" s="21">
        <v>26</v>
      </c>
      <c r="AN5" s="21">
        <f t="shared" si="12"/>
        <v>62</v>
      </c>
      <c r="AO5" s="22">
        <v>33</v>
      </c>
      <c r="AP5" s="23">
        <v>14</v>
      </c>
      <c r="AQ5" s="23">
        <f t="shared" si="13"/>
        <v>47</v>
      </c>
      <c r="AR5" s="54">
        <f t="shared" si="14"/>
        <v>-8.3333333333333329E-2</v>
      </c>
      <c r="AS5" s="54">
        <f t="shared" si="14"/>
        <v>-0.46153846153846156</v>
      </c>
      <c r="AT5" s="55">
        <f>AVERAGEA(AR5:AS5)</f>
        <v>-0.27243589743589747</v>
      </c>
      <c r="AU5" s="46">
        <v>9</v>
      </c>
      <c r="AV5" s="46">
        <v>24</v>
      </c>
      <c r="AW5" s="46">
        <f t="shared" si="15"/>
        <v>33</v>
      </c>
      <c r="AX5" s="24">
        <v>9</v>
      </c>
      <c r="AY5" s="25">
        <v>22</v>
      </c>
      <c r="AZ5" s="25">
        <f t="shared" si="16"/>
        <v>31</v>
      </c>
      <c r="BA5" s="54">
        <f t="shared" si="17"/>
        <v>0</v>
      </c>
      <c r="BB5" s="54">
        <f t="shared" si="17"/>
        <v>-8.3333333333333329E-2</v>
      </c>
      <c r="BC5" s="55">
        <f>AVERAGEA(BA5:BB5)</f>
        <v>-4.1666666666666664E-2</v>
      </c>
      <c r="BD5" s="46">
        <v>0</v>
      </c>
      <c r="BE5" s="46">
        <v>0</v>
      </c>
      <c r="BF5" s="46">
        <f t="shared" si="18"/>
        <v>0</v>
      </c>
      <c r="BG5" s="26">
        <v>18</v>
      </c>
      <c r="BH5" s="27">
        <v>12</v>
      </c>
      <c r="BI5" s="28">
        <f t="shared" si="19"/>
        <v>30</v>
      </c>
      <c r="BJ5" s="54" t="e">
        <f t="shared" ref="BJ5:BK52" si="20">(BG5-BD5)/BD5</f>
        <v>#DIV/0!</v>
      </c>
      <c r="BK5" s="54" t="e">
        <f t="shared" si="20"/>
        <v>#DIV/0!</v>
      </c>
      <c r="BL5" s="55" t="e">
        <f t="shared" ref="BL5:BL52" si="21">AVERAGEA(BJ5:BK5)</f>
        <v>#DIV/0!</v>
      </c>
      <c r="BM5" s="56">
        <f>AVERAGEA(S5,AB5,AK5,AT5,BC5)</f>
        <v>4.4320944320944328E-2</v>
      </c>
      <c r="BO5" s="66"/>
      <c r="BP5" s="67"/>
      <c r="BQ5" s="68" t="s">
        <v>17</v>
      </c>
      <c r="BR5" s="69">
        <f>COUNTA(BM3:BM52)-COUNT(BM3:BM52)</f>
        <v>5</v>
      </c>
      <c r="BS5" s="70"/>
    </row>
    <row r="6" spans="1:71" ht="16.5" thickBot="1" x14ac:dyDescent="0.3">
      <c r="A6" s="20">
        <v>4</v>
      </c>
      <c r="B6" s="21">
        <v>2015</v>
      </c>
      <c r="C6" s="90" t="s">
        <v>25</v>
      </c>
      <c r="D6" s="90" t="s">
        <v>22</v>
      </c>
      <c r="E6" s="185" t="s">
        <v>147</v>
      </c>
      <c r="F6" s="90" t="s">
        <v>29</v>
      </c>
      <c r="G6" s="96" t="s">
        <v>77</v>
      </c>
      <c r="H6" s="34">
        <v>15</v>
      </c>
      <c r="I6" s="35">
        <v>19</v>
      </c>
      <c r="J6" s="62">
        <f t="shared" si="0"/>
        <v>34</v>
      </c>
      <c r="K6" s="37">
        <v>56</v>
      </c>
      <c r="L6" s="38">
        <v>33</v>
      </c>
      <c r="M6" s="63">
        <f t="shared" si="1"/>
        <v>89</v>
      </c>
      <c r="N6" s="40">
        <v>31</v>
      </c>
      <c r="O6" s="40">
        <v>28</v>
      </c>
      <c r="P6" s="64">
        <f t="shared" si="2"/>
        <v>59</v>
      </c>
      <c r="Q6" s="43">
        <f t="shared" si="3"/>
        <v>-0.44642857142857145</v>
      </c>
      <c r="R6" s="43">
        <f t="shared" si="3"/>
        <v>-0.15151515151515152</v>
      </c>
      <c r="S6" s="44">
        <f t="shared" si="4"/>
        <v>-0.2989718614718615</v>
      </c>
      <c r="T6" s="45">
        <v>20</v>
      </c>
      <c r="U6" s="46">
        <v>20</v>
      </c>
      <c r="V6" s="65">
        <f t="shared" si="5"/>
        <v>40</v>
      </c>
      <c r="W6" s="48">
        <v>19</v>
      </c>
      <c r="X6" s="49">
        <v>21</v>
      </c>
      <c r="Y6" s="50">
        <f t="shared" si="6"/>
        <v>40</v>
      </c>
      <c r="Z6" s="51">
        <f t="shared" si="7"/>
        <v>-0.05</v>
      </c>
      <c r="AA6" s="43">
        <f t="shared" si="7"/>
        <v>0.05</v>
      </c>
      <c r="AB6" s="44">
        <f t="shared" si="8"/>
        <v>0</v>
      </c>
      <c r="AC6" s="52">
        <v>25</v>
      </c>
      <c r="AD6" s="21">
        <v>15</v>
      </c>
      <c r="AE6" s="21">
        <f t="shared" si="9"/>
        <v>40</v>
      </c>
      <c r="AF6" s="53">
        <v>20</v>
      </c>
      <c r="AG6" s="53">
        <v>26</v>
      </c>
      <c r="AH6" s="53">
        <f t="shared" si="10"/>
        <v>46</v>
      </c>
      <c r="AI6" s="54">
        <f t="shared" si="11"/>
        <v>-0.2</v>
      </c>
      <c r="AJ6" s="54">
        <f t="shared" si="11"/>
        <v>0.73333333333333328</v>
      </c>
      <c r="AK6" s="55">
        <f>AVERAGEA(AI6:AJ6)</f>
        <v>0.26666666666666661</v>
      </c>
      <c r="AL6" s="21">
        <v>29</v>
      </c>
      <c r="AM6" s="21">
        <v>31</v>
      </c>
      <c r="AN6" s="21">
        <f t="shared" si="12"/>
        <v>60</v>
      </c>
      <c r="AO6" s="22">
        <v>12</v>
      </c>
      <c r="AP6" s="23">
        <v>17</v>
      </c>
      <c r="AQ6" s="23">
        <f t="shared" si="13"/>
        <v>29</v>
      </c>
      <c r="AR6" s="54">
        <f t="shared" si="14"/>
        <v>-0.58620689655172409</v>
      </c>
      <c r="AS6" s="54">
        <f t="shared" si="14"/>
        <v>-0.45161290322580644</v>
      </c>
      <c r="AT6" s="55">
        <f>AVERAGEA(AR6:AS6)</f>
        <v>-0.51890989988876524</v>
      </c>
      <c r="AU6" s="46">
        <v>20</v>
      </c>
      <c r="AV6" s="46">
        <v>20</v>
      </c>
      <c r="AW6" s="46">
        <f t="shared" si="15"/>
        <v>40</v>
      </c>
      <c r="AX6" s="24">
        <v>20</v>
      </c>
      <c r="AY6" s="25">
        <v>19</v>
      </c>
      <c r="AZ6" s="25">
        <f t="shared" si="16"/>
        <v>39</v>
      </c>
      <c r="BA6" s="54">
        <f t="shared" si="17"/>
        <v>0</v>
      </c>
      <c r="BB6" s="54">
        <f t="shared" si="17"/>
        <v>-0.05</v>
      </c>
      <c r="BC6" s="55">
        <f t="shared" ref="BC6:BC52" si="22">AVERAGEA(BA6:BB6)</f>
        <v>-2.5000000000000001E-2</v>
      </c>
      <c r="BD6" s="46">
        <v>19</v>
      </c>
      <c r="BE6" s="46">
        <v>18</v>
      </c>
      <c r="BF6" s="46">
        <f t="shared" si="18"/>
        <v>37</v>
      </c>
      <c r="BG6" s="26">
        <v>10</v>
      </c>
      <c r="BH6" s="27">
        <v>24</v>
      </c>
      <c r="BI6" s="28">
        <f t="shared" si="19"/>
        <v>34</v>
      </c>
      <c r="BJ6" s="54">
        <f t="shared" si="20"/>
        <v>-0.47368421052631576</v>
      </c>
      <c r="BK6" s="54">
        <f t="shared" si="20"/>
        <v>0.33333333333333331</v>
      </c>
      <c r="BL6" s="55">
        <f t="shared" si="21"/>
        <v>-7.0175438596491224E-2</v>
      </c>
      <c r="BM6" s="56">
        <f t="shared" ref="BM6:BM52" si="23">AVERAGEA(S6,AB6,AK6,AT6,BC6,BL6)</f>
        <v>-0.10773175554840857</v>
      </c>
      <c r="BO6" s="66"/>
      <c r="BP6" s="71"/>
      <c r="BQ6" s="72" t="s">
        <v>18</v>
      </c>
      <c r="BR6" s="73">
        <f>BR4+BR5</f>
        <v>8</v>
      </c>
      <c r="BS6" s="74">
        <f>BR6/BR3</f>
        <v>0.16</v>
      </c>
    </row>
    <row r="7" spans="1:71" x14ac:dyDescent="0.25">
      <c r="A7" s="20">
        <v>5</v>
      </c>
      <c r="B7" s="21">
        <v>2015</v>
      </c>
      <c r="C7" s="90" t="s">
        <v>25</v>
      </c>
      <c r="D7" s="90" t="s">
        <v>22</v>
      </c>
      <c r="E7" s="185" t="s">
        <v>147</v>
      </c>
      <c r="F7" s="90" t="s">
        <v>30</v>
      </c>
      <c r="G7" s="96" t="s">
        <v>78</v>
      </c>
      <c r="H7" s="34">
        <v>33</v>
      </c>
      <c r="I7" s="35">
        <v>30</v>
      </c>
      <c r="J7" s="62">
        <f t="shared" si="0"/>
        <v>63</v>
      </c>
      <c r="K7" s="37">
        <v>23</v>
      </c>
      <c r="L7" s="38">
        <v>35</v>
      </c>
      <c r="M7" s="63">
        <f t="shared" si="1"/>
        <v>58</v>
      </c>
      <c r="N7" s="40">
        <v>43</v>
      </c>
      <c r="O7" s="41">
        <v>34</v>
      </c>
      <c r="P7" s="182">
        <f t="shared" si="2"/>
        <v>77</v>
      </c>
      <c r="Q7" s="43">
        <f t="shared" si="3"/>
        <v>0.86956521739130432</v>
      </c>
      <c r="R7" s="43">
        <f t="shared" si="3"/>
        <v>-2.8571428571428571E-2</v>
      </c>
      <c r="S7" s="44">
        <f t="shared" si="4"/>
        <v>0.42049689440993787</v>
      </c>
      <c r="T7" s="45">
        <v>27</v>
      </c>
      <c r="U7" s="46">
        <v>40</v>
      </c>
      <c r="V7" s="65">
        <f t="shared" si="5"/>
        <v>67</v>
      </c>
      <c r="W7" s="48">
        <v>40</v>
      </c>
      <c r="X7" s="49">
        <v>27</v>
      </c>
      <c r="Y7" s="50">
        <f t="shared" si="6"/>
        <v>67</v>
      </c>
      <c r="Z7" s="51">
        <f t="shared" si="7"/>
        <v>0.48148148148148145</v>
      </c>
      <c r="AA7" s="43">
        <f t="shared" si="7"/>
        <v>-0.32500000000000001</v>
      </c>
      <c r="AB7" s="44">
        <f t="shared" si="8"/>
        <v>7.8240740740740722E-2</v>
      </c>
      <c r="AC7" s="52">
        <v>18</v>
      </c>
      <c r="AD7" s="21">
        <v>35</v>
      </c>
      <c r="AE7" s="21">
        <f t="shared" si="9"/>
        <v>53</v>
      </c>
      <c r="AF7" s="53">
        <v>31</v>
      </c>
      <c r="AG7" s="53">
        <v>17</v>
      </c>
      <c r="AH7" s="53">
        <f t="shared" si="10"/>
        <v>48</v>
      </c>
      <c r="AI7" s="54">
        <f t="shared" si="11"/>
        <v>0.72222222222222221</v>
      </c>
      <c r="AJ7" s="54">
        <f t="shared" si="11"/>
        <v>-0.51428571428571423</v>
      </c>
      <c r="AK7" s="55">
        <f t="shared" ref="AK7:AK52" si="24">AVERAGEA(AI7:AJ7)</f>
        <v>0.10396825396825399</v>
      </c>
      <c r="AL7" s="21">
        <v>38</v>
      </c>
      <c r="AM7" s="21">
        <v>26</v>
      </c>
      <c r="AN7" s="21">
        <f t="shared" si="12"/>
        <v>64</v>
      </c>
      <c r="AO7" s="22">
        <v>26</v>
      </c>
      <c r="AP7" s="23">
        <v>38</v>
      </c>
      <c r="AQ7" s="23">
        <f t="shared" si="13"/>
        <v>64</v>
      </c>
      <c r="AR7" s="54">
        <f t="shared" si="14"/>
        <v>-0.31578947368421051</v>
      </c>
      <c r="AS7" s="54">
        <f t="shared" si="14"/>
        <v>0.46153846153846156</v>
      </c>
      <c r="AT7" s="55">
        <f t="shared" ref="AT7:AT52" si="25">AVERAGEA(AR7:AS7)</f>
        <v>7.2874493927125528E-2</v>
      </c>
      <c r="AU7" s="46">
        <v>22</v>
      </c>
      <c r="AV7" s="46">
        <v>23</v>
      </c>
      <c r="AW7" s="46">
        <f t="shared" si="15"/>
        <v>45</v>
      </c>
      <c r="AX7" s="24">
        <v>23</v>
      </c>
      <c r="AY7" s="25">
        <v>18</v>
      </c>
      <c r="AZ7" s="25">
        <f t="shared" si="16"/>
        <v>41</v>
      </c>
      <c r="BA7" s="54">
        <f t="shared" si="17"/>
        <v>4.5454545454545456E-2</v>
      </c>
      <c r="BB7" s="54">
        <f t="shared" si="17"/>
        <v>-0.21739130434782608</v>
      </c>
      <c r="BC7" s="55">
        <f t="shared" si="22"/>
        <v>-8.5968379446640319E-2</v>
      </c>
      <c r="BD7" s="46">
        <v>19</v>
      </c>
      <c r="BE7" s="46">
        <v>31</v>
      </c>
      <c r="BF7" s="46">
        <f t="shared" si="18"/>
        <v>50</v>
      </c>
      <c r="BG7" s="26">
        <v>9</v>
      </c>
      <c r="BH7" s="27">
        <v>5</v>
      </c>
      <c r="BI7" s="28">
        <f t="shared" si="19"/>
        <v>14</v>
      </c>
      <c r="BJ7" s="54">
        <f t="shared" si="20"/>
        <v>-0.52631578947368418</v>
      </c>
      <c r="BK7" s="54">
        <f t="shared" si="20"/>
        <v>-0.83870967741935487</v>
      </c>
      <c r="BL7" s="55">
        <f t="shared" si="21"/>
        <v>-0.68251273344651953</v>
      </c>
      <c r="BM7" s="56">
        <f t="shared" si="23"/>
        <v>-1.5483454974516975E-2</v>
      </c>
    </row>
    <row r="8" spans="1:71" x14ac:dyDescent="0.25">
      <c r="A8" s="20">
        <v>6</v>
      </c>
      <c r="B8" s="21">
        <v>2015</v>
      </c>
      <c r="C8" s="90" t="s">
        <v>25</v>
      </c>
      <c r="D8" s="90" t="s">
        <v>22</v>
      </c>
      <c r="E8" s="185" t="s">
        <v>147</v>
      </c>
      <c r="F8" s="90" t="s">
        <v>31</v>
      </c>
      <c r="G8" s="96" t="s">
        <v>79</v>
      </c>
      <c r="H8" s="34">
        <v>0</v>
      </c>
      <c r="I8" s="35">
        <v>0</v>
      </c>
      <c r="J8" s="62">
        <f t="shared" si="0"/>
        <v>0</v>
      </c>
      <c r="K8" s="37">
        <v>74</v>
      </c>
      <c r="L8" s="38">
        <v>23</v>
      </c>
      <c r="M8" s="63">
        <f t="shared" si="1"/>
        <v>97</v>
      </c>
      <c r="N8" s="40">
        <v>0</v>
      </c>
      <c r="O8" s="41">
        <v>0</v>
      </c>
      <c r="P8" s="182">
        <f t="shared" si="2"/>
        <v>0</v>
      </c>
      <c r="Q8" s="43">
        <f t="shared" si="3"/>
        <v>-1</v>
      </c>
      <c r="R8" s="43">
        <f t="shared" si="3"/>
        <v>-1</v>
      </c>
      <c r="S8" s="44">
        <f t="shared" si="4"/>
        <v>-1</v>
      </c>
      <c r="T8" s="45">
        <v>11</v>
      </c>
      <c r="U8" s="46">
        <v>12</v>
      </c>
      <c r="V8" s="65">
        <f t="shared" si="5"/>
        <v>23</v>
      </c>
      <c r="W8" s="48">
        <v>0</v>
      </c>
      <c r="X8" s="49">
        <v>0</v>
      </c>
      <c r="Y8" s="50">
        <f t="shared" si="6"/>
        <v>0</v>
      </c>
      <c r="Z8" s="51">
        <f t="shared" si="7"/>
        <v>-1</v>
      </c>
      <c r="AA8" s="43">
        <f t="shared" si="7"/>
        <v>-1</v>
      </c>
      <c r="AB8" s="44">
        <f t="shared" si="8"/>
        <v>-1</v>
      </c>
      <c r="AC8" s="52">
        <v>0</v>
      </c>
      <c r="AD8" s="21">
        <v>0</v>
      </c>
      <c r="AE8" s="21">
        <f t="shared" si="9"/>
        <v>0</v>
      </c>
      <c r="AF8" s="53">
        <v>0</v>
      </c>
      <c r="AG8" s="53">
        <v>0</v>
      </c>
      <c r="AH8" s="53">
        <f t="shared" si="10"/>
        <v>0</v>
      </c>
      <c r="AI8" s="54" t="e">
        <f t="shared" si="11"/>
        <v>#DIV/0!</v>
      </c>
      <c r="AJ8" s="54" t="e">
        <f t="shared" si="11"/>
        <v>#DIV/0!</v>
      </c>
      <c r="AK8" s="55" t="e">
        <f t="shared" si="24"/>
        <v>#DIV/0!</v>
      </c>
      <c r="AL8" s="21">
        <v>0</v>
      </c>
      <c r="AM8" s="21">
        <v>0</v>
      </c>
      <c r="AN8" s="21">
        <f t="shared" si="12"/>
        <v>0</v>
      </c>
      <c r="AO8" s="22">
        <v>0</v>
      </c>
      <c r="AP8" s="23">
        <v>0</v>
      </c>
      <c r="AQ8" s="23">
        <f t="shared" si="13"/>
        <v>0</v>
      </c>
      <c r="AR8" s="54" t="e">
        <f t="shared" si="14"/>
        <v>#DIV/0!</v>
      </c>
      <c r="AS8" s="54" t="e">
        <f t="shared" si="14"/>
        <v>#DIV/0!</v>
      </c>
      <c r="AT8" s="55" t="e">
        <f t="shared" si="25"/>
        <v>#DIV/0!</v>
      </c>
      <c r="AU8" s="46">
        <v>0</v>
      </c>
      <c r="AV8" s="46">
        <v>0</v>
      </c>
      <c r="AW8" s="46">
        <f t="shared" si="15"/>
        <v>0</v>
      </c>
      <c r="AX8" s="24">
        <v>0</v>
      </c>
      <c r="AY8" s="25">
        <v>0</v>
      </c>
      <c r="AZ8" s="25">
        <f t="shared" si="16"/>
        <v>0</v>
      </c>
      <c r="BA8" s="54" t="e">
        <f t="shared" si="17"/>
        <v>#DIV/0!</v>
      </c>
      <c r="BB8" s="54" t="e">
        <f t="shared" si="17"/>
        <v>#DIV/0!</v>
      </c>
      <c r="BC8" s="55" t="e">
        <f t="shared" si="22"/>
        <v>#DIV/0!</v>
      </c>
      <c r="BD8" s="46">
        <v>10</v>
      </c>
      <c r="BE8" s="46">
        <v>15</v>
      </c>
      <c r="BF8" s="46">
        <f t="shared" si="18"/>
        <v>25</v>
      </c>
      <c r="BG8" s="26">
        <v>0</v>
      </c>
      <c r="BH8" s="27">
        <v>0</v>
      </c>
      <c r="BI8" s="28">
        <f t="shared" si="19"/>
        <v>0</v>
      </c>
      <c r="BJ8" s="54">
        <f t="shared" si="20"/>
        <v>-1</v>
      </c>
      <c r="BK8" s="54">
        <f t="shared" si="20"/>
        <v>-1</v>
      </c>
      <c r="BL8" s="55">
        <f t="shared" si="21"/>
        <v>-1</v>
      </c>
      <c r="BM8" s="56" t="e">
        <f t="shared" si="23"/>
        <v>#DIV/0!</v>
      </c>
    </row>
    <row r="9" spans="1:71" x14ac:dyDescent="0.25">
      <c r="A9" s="20">
        <v>7</v>
      </c>
      <c r="B9" s="21">
        <v>2015</v>
      </c>
      <c r="C9" s="90" t="s">
        <v>25</v>
      </c>
      <c r="D9" s="90" t="s">
        <v>22</v>
      </c>
      <c r="E9" s="185" t="s">
        <v>147</v>
      </c>
      <c r="F9" s="90" t="s">
        <v>32</v>
      </c>
      <c r="G9" s="96" t="s">
        <v>80</v>
      </c>
      <c r="H9" s="34">
        <v>18</v>
      </c>
      <c r="I9" s="35">
        <v>22</v>
      </c>
      <c r="J9" s="179">
        <f t="shared" si="0"/>
        <v>40</v>
      </c>
      <c r="K9" s="180">
        <v>24</v>
      </c>
      <c r="L9" s="180">
        <v>18</v>
      </c>
      <c r="M9" s="183">
        <f t="shared" si="1"/>
        <v>42</v>
      </c>
      <c r="N9" s="40">
        <v>22</v>
      </c>
      <c r="O9" s="41">
        <v>24</v>
      </c>
      <c r="P9" s="64">
        <f t="shared" si="2"/>
        <v>46</v>
      </c>
      <c r="Q9" s="181">
        <f t="shared" si="3"/>
        <v>-8.3333333333333329E-2</v>
      </c>
      <c r="R9" s="181">
        <f t="shared" si="3"/>
        <v>0.33333333333333331</v>
      </c>
      <c r="S9" s="181">
        <f t="shared" si="4"/>
        <v>0.125</v>
      </c>
      <c r="T9" s="45">
        <v>16</v>
      </c>
      <c r="U9" s="46">
        <v>23</v>
      </c>
      <c r="V9" s="65">
        <f t="shared" si="5"/>
        <v>39</v>
      </c>
      <c r="W9" s="48">
        <v>10</v>
      </c>
      <c r="X9" s="49">
        <v>19</v>
      </c>
      <c r="Y9" s="50">
        <f t="shared" si="6"/>
        <v>29</v>
      </c>
      <c r="Z9" s="51">
        <f t="shared" si="7"/>
        <v>-0.375</v>
      </c>
      <c r="AA9" s="43">
        <f t="shared" si="7"/>
        <v>-0.17391304347826086</v>
      </c>
      <c r="AB9" s="44">
        <f t="shared" si="8"/>
        <v>-0.27445652173913043</v>
      </c>
      <c r="AC9" s="52">
        <v>16</v>
      </c>
      <c r="AD9" s="21">
        <v>15</v>
      </c>
      <c r="AE9" s="21">
        <f t="shared" si="9"/>
        <v>31</v>
      </c>
      <c r="AF9" s="53">
        <v>11</v>
      </c>
      <c r="AG9" s="53">
        <v>11</v>
      </c>
      <c r="AH9" s="53">
        <f t="shared" si="10"/>
        <v>22</v>
      </c>
      <c r="AI9" s="54">
        <f t="shared" si="11"/>
        <v>-0.3125</v>
      </c>
      <c r="AJ9" s="54">
        <f t="shared" si="11"/>
        <v>-0.26666666666666666</v>
      </c>
      <c r="AK9" s="55">
        <f t="shared" si="24"/>
        <v>-0.2895833333333333</v>
      </c>
      <c r="AL9" s="21">
        <v>20</v>
      </c>
      <c r="AM9" s="21">
        <v>20</v>
      </c>
      <c r="AN9" s="21">
        <f t="shared" si="12"/>
        <v>40</v>
      </c>
      <c r="AO9" s="22">
        <v>18</v>
      </c>
      <c r="AP9" s="23">
        <v>16</v>
      </c>
      <c r="AQ9" s="23">
        <f t="shared" si="13"/>
        <v>34</v>
      </c>
      <c r="AR9" s="54">
        <f t="shared" si="14"/>
        <v>-0.1</v>
      </c>
      <c r="AS9" s="54">
        <f t="shared" si="14"/>
        <v>-0.2</v>
      </c>
      <c r="AT9" s="55">
        <f t="shared" si="25"/>
        <v>-0.15000000000000002</v>
      </c>
      <c r="AU9" s="46">
        <v>18</v>
      </c>
      <c r="AV9" s="46">
        <v>12</v>
      </c>
      <c r="AW9" s="46">
        <f t="shared" si="15"/>
        <v>30</v>
      </c>
      <c r="AX9" s="24">
        <v>9</v>
      </c>
      <c r="AY9" s="25">
        <v>15</v>
      </c>
      <c r="AZ9" s="25">
        <f t="shared" si="16"/>
        <v>24</v>
      </c>
      <c r="BA9" s="54">
        <f t="shared" si="17"/>
        <v>-0.5</v>
      </c>
      <c r="BB9" s="54">
        <f t="shared" si="17"/>
        <v>0.25</v>
      </c>
      <c r="BC9" s="55">
        <f t="shared" si="22"/>
        <v>-0.125</v>
      </c>
      <c r="BD9" s="46">
        <v>26</v>
      </c>
      <c r="BE9" s="46">
        <v>22</v>
      </c>
      <c r="BF9" s="46">
        <f t="shared" si="18"/>
        <v>48</v>
      </c>
      <c r="BG9" s="26">
        <v>13</v>
      </c>
      <c r="BH9" s="27">
        <v>12</v>
      </c>
      <c r="BI9" s="28">
        <f t="shared" si="19"/>
        <v>25</v>
      </c>
      <c r="BJ9" s="54">
        <f t="shared" si="20"/>
        <v>-0.5</v>
      </c>
      <c r="BK9" s="54">
        <f t="shared" si="20"/>
        <v>-0.45454545454545453</v>
      </c>
      <c r="BL9" s="55">
        <f t="shared" si="21"/>
        <v>-0.47727272727272729</v>
      </c>
      <c r="BM9" s="56">
        <f t="shared" si="23"/>
        <v>-0.19855209705753185</v>
      </c>
    </row>
    <row r="10" spans="1:71" x14ac:dyDescent="0.25">
      <c r="A10" s="20">
        <v>8</v>
      </c>
      <c r="B10" s="21">
        <v>2015</v>
      </c>
      <c r="C10" s="90" t="s">
        <v>25</v>
      </c>
      <c r="D10" s="90" t="s">
        <v>22</v>
      </c>
      <c r="E10" s="185" t="s">
        <v>147</v>
      </c>
      <c r="F10" s="90" t="s">
        <v>33</v>
      </c>
      <c r="G10" s="96" t="s">
        <v>81</v>
      </c>
      <c r="H10" s="34">
        <v>66</v>
      </c>
      <c r="I10" s="35">
        <v>60</v>
      </c>
      <c r="J10" s="62">
        <f t="shared" si="0"/>
        <v>126</v>
      </c>
      <c r="K10" s="77">
        <v>44</v>
      </c>
      <c r="L10" s="78">
        <v>42</v>
      </c>
      <c r="M10" s="39">
        <f t="shared" si="1"/>
        <v>86</v>
      </c>
      <c r="N10" s="79">
        <v>39</v>
      </c>
      <c r="O10" s="79">
        <v>40</v>
      </c>
      <c r="P10" s="42">
        <f t="shared" si="2"/>
        <v>79</v>
      </c>
      <c r="Q10" s="87">
        <f t="shared" si="3"/>
        <v>-0.11363636363636363</v>
      </c>
      <c r="R10" s="87">
        <f t="shared" si="3"/>
        <v>-4.7619047619047616E-2</v>
      </c>
      <c r="S10" s="88">
        <f t="shared" si="4"/>
        <v>-8.0627705627705631E-2</v>
      </c>
      <c r="T10" s="45">
        <v>28</v>
      </c>
      <c r="U10" s="46">
        <v>40</v>
      </c>
      <c r="V10" s="65">
        <f t="shared" si="5"/>
        <v>68</v>
      </c>
      <c r="W10" s="48">
        <v>16</v>
      </c>
      <c r="X10" s="49">
        <v>33</v>
      </c>
      <c r="Y10" s="50">
        <f t="shared" si="6"/>
        <v>49</v>
      </c>
      <c r="Z10" s="51">
        <f t="shared" si="7"/>
        <v>-0.42857142857142855</v>
      </c>
      <c r="AA10" s="43">
        <f t="shared" si="7"/>
        <v>-0.17499999999999999</v>
      </c>
      <c r="AB10" s="44">
        <f t="shared" si="8"/>
        <v>-0.30178571428571427</v>
      </c>
      <c r="AC10" s="52">
        <v>26</v>
      </c>
      <c r="AD10" s="21">
        <v>32</v>
      </c>
      <c r="AE10" s="21">
        <f t="shared" si="9"/>
        <v>58</v>
      </c>
      <c r="AF10" s="53">
        <v>39</v>
      </c>
      <c r="AG10" s="53">
        <v>41</v>
      </c>
      <c r="AH10" s="53">
        <f t="shared" si="10"/>
        <v>80</v>
      </c>
      <c r="AI10" s="54">
        <f t="shared" si="11"/>
        <v>0.5</v>
      </c>
      <c r="AJ10" s="54">
        <f t="shared" si="11"/>
        <v>0.28125</v>
      </c>
      <c r="AK10" s="55">
        <f t="shared" si="24"/>
        <v>0.390625</v>
      </c>
      <c r="AL10" s="21">
        <v>32</v>
      </c>
      <c r="AM10" s="21">
        <v>34</v>
      </c>
      <c r="AN10" s="21">
        <f t="shared" si="12"/>
        <v>66</v>
      </c>
      <c r="AO10" s="22">
        <v>25</v>
      </c>
      <c r="AP10" s="23">
        <v>24</v>
      </c>
      <c r="AQ10" s="23">
        <f t="shared" si="13"/>
        <v>49</v>
      </c>
      <c r="AR10" s="54">
        <f t="shared" si="14"/>
        <v>-0.21875</v>
      </c>
      <c r="AS10" s="54">
        <f t="shared" si="14"/>
        <v>-0.29411764705882354</v>
      </c>
      <c r="AT10" s="55">
        <f t="shared" si="25"/>
        <v>-0.2564338235294118</v>
      </c>
      <c r="AU10" s="46">
        <v>18</v>
      </c>
      <c r="AV10" s="46">
        <v>9</v>
      </c>
      <c r="AW10" s="46">
        <f t="shared" si="15"/>
        <v>27</v>
      </c>
      <c r="AX10" s="24">
        <v>18</v>
      </c>
      <c r="AY10" s="25">
        <v>9</v>
      </c>
      <c r="AZ10" s="25">
        <f t="shared" si="16"/>
        <v>27</v>
      </c>
      <c r="BA10" s="54">
        <f t="shared" si="17"/>
        <v>0</v>
      </c>
      <c r="BB10" s="54">
        <f t="shared" si="17"/>
        <v>0</v>
      </c>
      <c r="BC10" s="55">
        <f t="shared" si="22"/>
        <v>0</v>
      </c>
      <c r="BD10" s="46">
        <v>35</v>
      </c>
      <c r="BE10" s="46">
        <v>36</v>
      </c>
      <c r="BF10" s="46">
        <f t="shared" si="18"/>
        <v>71</v>
      </c>
      <c r="BG10" s="26">
        <v>14</v>
      </c>
      <c r="BH10" s="27">
        <v>20</v>
      </c>
      <c r="BI10" s="28">
        <f t="shared" si="19"/>
        <v>34</v>
      </c>
      <c r="BJ10" s="54">
        <f t="shared" si="20"/>
        <v>-0.6</v>
      </c>
      <c r="BK10" s="54">
        <f t="shared" si="20"/>
        <v>-0.44444444444444442</v>
      </c>
      <c r="BL10" s="55">
        <f t="shared" si="21"/>
        <v>-0.52222222222222214</v>
      </c>
      <c r="BM10" s="56">
        <f t="shared" si="23"/>
        <v>-0.12840741094417565</v>
      </c>
    </row>
    <row r="11" spans="1:71" x14ac:dyDescent="0.25">
      <c r="A11" s="20">
        <v>9</v>
      </c>
      <c r="B11" s="21">
        <v>2015</v>
      </c>
      <c r="C11" s="90" t="s">
        <v>25</v>
      </c>
      <c r="D11" s="185" t="s">
        <v>23</v>
      </c>
      <c r="E11" s="186" t="s">
        <v>148</v>
      </c>
      <c r="F11" s="90" t="s">
        <v>34</v>
      </c>
      <c r="G11" s="96" t="s">
        <v>82</v>
      </c>
      <c r="H11" s="34">
        <v>55</v>
      </c>
      <c r="I11" s="35">
        <v>60</v>
      </c>
      <c r="J11" s="62">
        <f t="shared" si="0"/>
        <v>115</v>
      </c>
      <c r="K11" s="37">
        <v>22</v>
      </c>
      <c r="L11" s="38">
        <v>22</v>
      </c>
      <c r="M11" s="63">
        <f t="shared" si="1"/>
        <v>44</v>
      </c>
      <c r="N11" s="40">
        <v>13</v>
      </c>
      <c r="O11" s="41">
        <v>11</v>
      </c>
      <c r="P11" s="64">
        <f t="shared" si="2"/>
        <v>24</v>
      </c>
      <c r="Q11" s="43">
        <f t="shared" si="3"/>
        <v>-0.40909090909090912</v>
      </c>
      <c r="R11" s="43">
        <f t="shared" si="3"/>
        <v>-0.5</v>
      </c>
      <c r="S11" s="44">
        <f t="shared" si="4"/>
        <v>-0.45454545454545459</v>
      </c>
      <c r="T11" s="45">
        <v>9</v>
      </c>
      <c r="U11" s="46">
        <v>16</v>
      </c>
      <c r="V11" s="65">
        <f t="shared" si="5"/>
        <v>25</v>
      </c>
      <c r="W11" s="48">
        <v>9</v>
      </c>
      <c r="X11" s="49">
        <v>17</v>
      </c>
      <c r="Y11" s="50">
        <f t="shared" si="6"/>
        <v>26</v>
      </c>
      <c r="Z11" s="51">
        <f t="shared" si="7"/>
        <v>0</v>
      </c>
      <c r="AA11" s="43">
        <f t="shared" si="7"/>
        <v>6.25E-2</v>
      </c>
      <c r="AB11" s="44">
        <f t="shared" si="8"/>
        <v>3.125E-2</v>
      </c>
      <c r="AC11" s="52">
        <v>22</v>
      </c>
      <c r="AD11" s="21">
        <v>27</v>
      </c>
      <c r="AE11" s="21">
        <f t="shared" si="9"/>
        <v>49</v>
      </c>
      <c r="AF11" s="53">
        <v>13</v>
      </c>
      <c r="AG11" s="53">
        <v>15</v>
      </c>
      <c r="AH11" s="53">
        <f t="shared" si="10"/>
        <v>28</v>
      </c>
      <c r="AI11" s="54">
        <f t="shared" si="11"/>
        <v>-0.40909090909090912</v>
      </c>
      <c r="AJ11" s="54">
        <f t="shared" si="11"/>
        <v>-0.44444444444444442</v>
      </c>
      <c r="AK11" s="55">
        <f t="shared" si="24"/>
        <v>-0.4267676767676768</v>
      </c>
      <c r="AL11" s="21">
        <v>7</v>
      </c>
      <c r="AM11" s="21">
        <v>12</v>
      </c>
      <c r="AN11" s="21">
        <f t="shared" si="12"/>
        <v>19</v>
      </c>
      <c r="AO11" s="22">
        <v>6</v>
      </c>
      <c r="AP11" s="23">
        <v>13</v>
      </c>
      <c r="AQ11" s="23">
        <f t="shared" si="13"/>
        <v>19</v>
      </c>
      <c r="AR11" s="54">
        <f t="shared" si="14"/>
        <v>-0.14285714285714285</v>
      </c>
      <c r="AS11" s="54">
        <f t="shared" si="14"/>
        <v>8.3333333333333329E-2</v>
      </c>
      <c r="AT11" s="55">
        <f t="shared" si="25"/>
        <v>-2.976190476190476E-2</v>
      </c>
      <c r="AU11" s="46">
        <v>12</v>
      </c>
      <c r="AV11" s="46">
        <v>24</v>
      </c>
      <c r="AW11" s="46">
        <f t="shared" si="15"/>
        <v>36</v>
      </c>
      <c r="AX11" s="24">
        <v>10</v>
      </c>
      <c r="AY11" s="25">
        <v>20</v>
      </c>
      <c r="AZ11" s="25">
        <f t="shared" si="16"/>
        <v>30</v>
      </c>
      <c r="BA11" s="54">
        <f t="shared" si="17"/>
        <v>-0.16666666666666666</v>
      </c>
      <c r="BB11" s="54">
        <f t="shared" si="17"/>
        <v>-0.16666666666666666</v>
      </c>
      <c r="BC11" s="55">
        <f t="shared" si="22"/>
        <v>-0.16666666666666666</v>
      </c>
      <c r="BD11" s="46">
        <v>14</v>
      </c>
      <c r="BE11" s="46">
        <v>23</v>
      </c>
      <c r="BF11" s="46">
        <f t="shared" si="18"/>
        <v>37</v>
      </c>
      <c r="BG11" s="26">
        <v>22</v>
      </c>
      <c r="BH11" s="27">
        <v>30</v>
      </c>
      <c r="BI11" s="28">
        <f t="shared" si="19"/>
        <v>52</v>
      </c>
      <c r="BJ11" s="54">
        <f t="shared" si="20"/>
        <v>0.5714285714285714</v>
      </c>
      <c r="BK11" s="54">
        <f t="shared" si="20"/>
        <v>0.30434782608695654</v>
      </c>
      <c r="BL11" s="55">
        <f t="shared" si="21"/>
        <v>0.43788819875776397</v>
      </c>
      <c r="BM11" s="56">
        <f t="shared" si="23"/>
        <v>-0.10143391733065649</v>
      </c>
    </row>
    <row r="12" spans="1:71" x14ac:dyDescent="0.25">
      <c r="A12" s="20">
        <v>10</v>
      </c>
      <c r="B12" s="21">
        <v>2015</v>
      </c>
      <c r="C12" s="90" t="s">
        <v>25</v>
      </c>
      <c r="D12" s="185" t="s">
        <v>23</v>
      </c>
      <c r="E12" s="186" t="s">
        <v>148</v>
      </c>
      <c r="F12" s="90" t="s">
        <v>35</v>
      </c>
      <c r="G12" s="96" t="s">
        <v>83</v>
      </c>
      <c r="H12" s="34">
        <v>4</v>
      </c>
      <c r="I12" s="35">
        <v>5</v>
      </c>
      <c r="J12" s="62">
        <f t="shared" si="0"/>
        <v>9</v>
      </c>
      <c r="K12" s="37">
        <v>10</v>
      </c>
      <c r="L12" s="38">
        <v>10</v>
      </c>
      <c r="M12" s="63">
        <f t="shared" si="1"/>
        <v>20</v>
      </c>
      <c r="N12" s="40">
        <v>12</v>
      </c>
      <c r="O12" s="41">
        <v>12</v>
      </c>
      <c r="P12" s="64">
        <f t="shared" si="2"/>
        <v>24</v>
      </c>
      <c r="Q12" s="43">
        <f t="shared" si="3"/>
        <v>0.2</v>
      </c>
      <c r="R12" s="43">
        <f t="shared" si="3"/>
        <v>0.2</v>
      </c>
      <c r="S12" s="44">
        <f t="shared" si="4"/>
        <v>0.2</v>
      </c>
      <c r="T12" s="45">
        <v>2</v>
      </c>
      <c r="U12" s="46">
        <v>2</v>
      </c>
      <c r="V12" s="65">
        <f t="shared" si="5"/>
        <v>4</v>
      </c>
      <c r="W12" s="48">
        <v>0</v>
      </c>
      <c r="X12" s="49">
        <v>0</v>
      </c>
      <c r="Y12" s="50">
        <f t="shared" si="6"/>
        <v>0</v>
      </c>
      <c r="Z12" s="51">
        <f t="shared" si="7"/>
        <v>-1</v>
      </c>
      <c r="AA12" s="43">
        <f t="shared" si="7"/>
        <v>-1</v>
      </c>
      <c r="AB12" s="44">
        <f t="shared" si="8"/>
        <v>-1</v>
      </c>
      <c r="AC12" s="52">
        <v>6</v>
      </c>
      <c r="AD12" s="21">
        <v>7</v>
      </c>
      <c r="AE12" s="21">
        <f t="shared" si="9"/>
        <v>13</v>
      </c>
      <c r="AF12" s="53">
        <v>6</v>
      </c>
      <c r="AG12" s="53">
        <v>8</v>
      </c>
      <c r="AH12" s="53">
        <f t="shared" si="10"/>
        <v>14</v>
      </c>
      <c r="AI12" s="54">
        <f t="shared" si="11"/>
        <v>0</v>
      </c>
      <c r="AJ12" s="54">
        <f t="shared" si="11"/>
        <v>0.14285714285714285</v>
      </c>
      <c r="AK12" s="55">
        <f t="shared" si="24"/>
        <v>7.1428571428571425E-2</v>
      </c>
      <c r="AL12" s="21">
        <v>4</v>
      </c>
      <c r="AM12" s="21">
        <v>2</v>
      </c>
      <c r="AN12" s="21">
        <f t="shared" si="12"/>
        <v>6</v>
      </c>
      <c r="AO12" s="22">
        <v>4</v>
      </c>
      <c r="AP12" s="23">
        <v>1</v>
      </c>
      <c r="AQ12" s="23">
        <f t="shared" si="13"/>
        <v>5</v>
      </c>
      <c r="AR12" s="54">
        <f t="shared" si="14"/>
        <v>0</v>
      </c>
      <c r="AS12" s="54">
        <f t="shared" si="14"/>
        <v>-0.5</v>
      </c>
      <c r="AT12" s="55">
        <f t="shared" si="25"/>
        <v>-0.25</v>
      </c>
      <c r="AU12" s="46">
        <v>5</v>
      </c>
      <c r="AV12" s="46">
        <v>2</v>
      </c>
      <c r="AW12" s="46">
        <f t="shared" si="15"/>
        <v>7</v>
      </c>
      <c r="AX12" s="24">
        <v>5</v>
      </c>
      <c r="AY12" s="25">
        <v>2</v>
      </c>
      <c r="AZ12" s="25">
        <f t="shared" si="16"/>
        <v>7</v>
      </c>
      <c r="BA12" s="54">
        <f t="shared" si="17"/>
        <v>0</v>
      </c>
      <c r="BB12" s="54">
        <f t="shared" si="17"/>
        <v>0</v>
      </c>
      <c r="BC12" s="55">
        <f t="shared" si="22"/>
        <v>0</v>
      </c>
      <c r="BD12" s="46">
        <v>5</v>
      </c>
      <c r="BE12" s="46">
        <v>3</v>
      </c>
      <c r="BF12" s="46">
        <f t="shared" si="18"/>
        <v>8</v>
      </c>
      <c r="BG12" s="26">
        <v>6</v>
      </c>
      <c r="BH12" s="27">
        <v>4</v>
      </c>
      <c r="BI12" s="28">
        <f t="shared" si="19"/>
        <v>10</v>
      </c>
      <c r="BJ12" s="54">
        <f t="shared" si="20"/>
        <v>0.2</v>
      </c>
      <c r="BK12" s="54">
        <f t="shared" si="20"/>
        <v>0.33333333333333331</v>
      </c>
      <c r="BL12" s="55">
        <f t="shared" si="21"/>
        <v>0.26666666666666666</v>
      </c>
      <c r="BM12" s="56">
        <f t="shared" si="23"/>
        <v>-0.11865079365079367</v>
      </c>
    </row>
    <row r="13" spans="1:71" x14ac:dyDescent="0.25">
      <c r="A13" s="20">
        <v>11</v>
      </c>
      <c r="B13" s="21">
        <v>2015</v>
      </c>
      <c r="C13" s="90" t="s">
        <v>25</v>
      </c>
      <c r="D13" s="185" t="s">
        <v>23</v>
      </c>
      <c r="E13" s="186" t="s">
        <v>148</v>
      </c>
      <c r="F13" s="90" t="s">
        <v>36</v>
      </c>
      <c r="G13" s="96" t="s">
        <v>84</v>
      </c>
      <c r="H13" s="34">
        <v>4</v>
      </c>
      <c r="I13" s="35">
        <v>13</v>
      </c>
      <c r="J13" s="62">
        <f t="shared" si="0"/>
        <v>17</v>
      </c>
      <c r="K13" s="37">
        <v>12</v>
      </c>
      <c r="L13" s="38">
        <v>16</v>
      </c>
      <c r="M13" s="63">
        <f t="shared" si="1"/>
        <v>28</v>
      </c>
      <c r="N13" s="40">
        <v>9</v>
      </c>
      <c r="O13" s="41">
        <v>10</v>
      </c>
      <c r="P13" s="64">
        <f t="shared" si="2"/>
        <v>19</v>
      </c>
      <c r="Q13" s="43">
        <f t="shared" si="3"/>
        <v>-0.25</v>
      </c>
      <c r="R13" s="43">
        <f t="shared" si="3"/>
        <v>-0.375</v>
      </c>
      <c r="S13" s="44">
        <f t="shared" si="4"/>
        <v>-0.3125</v>
      </c>
      <c r="T13" s="45">
        <v>10</v>
      </c>
      <c r="U13" s="46">
        <v>10</v>
      </c>
      <c r="V13" s="65">
        <f t="shared" si="5"/>
        <v>20</v>
      </c>
      <c r="W13" s="48">
        <v>6</v>
      </c>
      <c r="X13" s="49">
        <v>7</v>
      </c>
      <c r="Y13" s="50">
        <f t="shared" si="6"/>
        <v>13</v>
      </c>
      <c r="Z13" s="51">
        <f t="shared" si="7"/>
        <v>-0.4</v>
      </c>
      <c r="AA13" s="43">
        <f t="shared" si="7"/>
        <v>-0.3</v>
      </c>
      <c r="AB13" s="44">
        <f t="shared" si="8"/>
        <v>-0.35</v>
      </c>
      <c r="AC13" s="52">
        <v>12</v>
      </c>
      <c r="AD13" s="21">
        <v>7</v>
      </c>
      <c r="AE13" s="21">
        <f t="shared" si="9"/>
        <v>19</v>
      </c>
      <c r="AF13" s="53">
        <v>12</v>
      </c>
      <c r="AG13" s="53">
        <v>5</v>
      </c>
      <c r="AH13" s="53">
        <f t="shared" si="10"/>
        <v>17</v>
      </c>
      <c r="AI13" s="54">
        <f t="shared" si="11"/>
        <v>0</v>
      </c>
      <c r="AJ13" s="54">
        <f t="shared" si="11"/>
        <v>-0.2857142857142857</v>
      </c>
      <c r="AK13" s="55">
        <f t="shared" si="24"/>
        <v>-0.14285714285714285</v>
      </c>
      <c r="AL13" s="21">
        <v>5</v>
      </c>
      <c r="AM13" s="21">
        <v>6</v>
      </c>
      <c r="AN13" s="21">
        <f t="shared" si="12"/>
        <v>11</v>
      </c>
      <c r="AO13" s="22">
        <v>4</v>
      </c>
      <c r="AP13" s="23">
        <v>5</v>
      </c>
      <c r="AQ13" s="23">
        <f t="shared" si="13"/>
        <v>9</v>
      </c>
      <c r="AR13" s="54">
        <f t="shared" si="14"/>
        <v>-0.2</v>
      </c>
      <c r="AS13" s="54">
        <f t="shared" si="14"/>
        <v>-0.16666666666666666</v>
      </c>
      <c r="AT13" s="55">
        <f t="shared" si="25"/>
        <v>-0.18333333333333335</v>
      </c>
      <c r="AU13" s="46">
        <v>10</v>
      </c>
      <c r="AV13" s="46">
        <v>11</v>
      </c>
      <c r="AW13" s="46">
        <f t="shared" si="15"/>
        <v>21</v>
      </c>
      <c r="AX13" s="24">
        <v>9</v>
      </c>
      <c r="AY13" s="25">
        <v>7</v>
      </c>
      <c r="AZ13" s="25">
        <f t="shared" si="16"/>
        <v>16</v>
      </c>
      <c r="BA13" s="54">
        <f t="shared" si="17"/>
        <v>-0.1</v>
      </c>
      <c r="BB13" s="54">
        <f t="shared" si="17"/>
        <v>-0.36363636363636365</v>
      </c>
      <c r="BC13" s="55">
        <f t="shared" si="22"/>
        <v>-0.23181818181818181</v>
      </c>
      <c r="BD13" s="46">
        <v>5</v>
      </c>
      <c r="BE13" s="46">
        <v>5</v>
      </c>
      <c r="BF13" s="46">
        <f t="shared" si="18"/>
        <v>10</v>
      </c>
      <c r="BG13" s="26">
        <v>5</v>
      </c>
      <c r="BH13" s="27">
        <v>7</v>
      </c>
      <c r="BI13" s="28">
        <f t="shared" si="19"/>
        <v>12</v>
      </c>
      <c r="BJ13" s="54">
        <f t="shared" si="20"/>
        <v>0</v>
      </c>
      <c r="BK13" s="54">
        <f t="shared" si="20"/>
        <v>0.4</v>
      </c>
      <c r="BL13" s="55">
        <f t="shared" si="21"/>
        <v>0.2</v>
      </c>
      <c r="BM13" s="56">
        <f t="shared" si="23"/>
        <v>-0.17008477633477634</v>
      </c>
    </row>
    <row r="14" spans="1:71" x14ac:dyDescent="0.25">
      <c r="A14" s="20">
        <v>12</v>
      </c>
      <c r="B14" s="21">
        <v>2015</v>
      </c>
      <c r="C14" s="90" t="s">
        <v>25</v>
      </c>
      <c r="D14" s="185" t="s">
        <v>23</v>
      </c>
      <c r="E14" s="186" t="s">
        <v>148</v>
      </c>
      <c r="F14" s="90" t="s">
        <v>37</v>
      </c>
      <c r="G14" s="96" t="s">
        <v>85</v>
      </c>
      <c r="H14" s="34">
        <v>19</v>
      </c>
      <c r="I14" s="35">
        <v>18</v>
      </c>
      <c r="J14" s="62">
        <f t="shared" si="0"/>
        <v>37</v>
      </c>
      <c r="K14" s="37">
        <v>22</v>
      </c>
      <c r="L14" s="38">
        <v>24</v>
      </c>
      <c r="M14" s="63">
        <f t="shared" si="1"/>
        <v>46</v>
      </c>
      <c r="N14" s="40">
        <v>20</v>
      </c>
      <c r="O14" s="41">
        <v>18</v>
      </c>
      <c r="P14" s="64">
        <f t="shared" si="2"/>
        <v>38</v>
      </c>
      <c r="Q14" s="43">
        <f t="shared" si="3"/>
        <v>-9.0909090909090912E-2</v>
      </c>
      <c r="R14" s="43">
        <f t="shared" si="3"/>
        <v>-0.25</v>
      </c>
      <c r="S14" s="44">
        <f t="shared" si="4"/>
        <v>-0.17045454545454547</v>
      </c>
      <c r="T14" s="45">
        <v>15</v>
      </c>
      <c r="U14" s="46">
        <v>21</v>
      </c>
      <c r="V14" s="65">
        <f t="shared" si="5"/>
        <v>36</v>
      </c>
      <c r="W14" s="48">
        <v>9</v>
      </c>
      <c r="X14" s="49">
        <v>4</v>
      </c>
      <c r="Y14" s="50">
        <f t="shared" si="6"/>
        <v>13</v>
      </c>
      <c r="Z14" s="51">
        <f t="shared" si="7"/>
        <v>-0.4</v>
      </c>
      <c r="AA14" s="43">
        <f t="shared" si="7"/>
        <v>-0.80952380952380953</v>
      </c>
      <c r="AB14" s="44">
        <f t="shared" si="8"/>
        <v>-0.60476190476190483</v>
      </c>
      <c r="AC14" s="52">
        <v>13</v>
      </c>
      <c r="AD14" s="21">
        <v>19</v>
      </c>
      <c r="AE14" s="21">
        <f t="shared" si="9"/>
        <v>32</v>
      </c>
      <c r="AF14" s="53">
        <v>13</v>
      </c>
      <c r="AG14" s="53">
        <v>21</v>
      </c>
      <c r="AH14" s="53">
        <f t="shared" si="10"/>
        <v>34</v>
      </c>
      <c r="AI14" s="54">
        <f t="shared" si="11"/>
        <v>0</v>
      </c>
      <c r="AJ14" s="54">
        <f t="shared" si="11"/>
        <v>0.10526315789473684</v>
      </c>
      <c r="AK14" s="55">
        <f t="shared" si="24"/>
        <v>5.2631578947368418E-2</v>
      </c>
      <c r="AL14" s="21">
        <v>10</v>
      </c>
      <c r="AM14" s="21">
        <v>11</v>
      </c>
      <c r="AN14" s="21">
        <f t="shared" si="12"/>
        <v>21</v>
      </c>
      <c r="AO14" s="22">
        <v>10</v>
      </c>
      <c r="AP14" s="23">
        <v>10</v>
      </c>
      <c r="AQ14" s="23">
        <f t="shared" si="13"/>
        <v>20</v>
      </c>
      <c r="AR14" s="54">
        <f t="shared" si="14"/>
        <v>0</v>
      </c>
      <c r="AS14" s="54">
        <f t="shared" si="14"/>
        <v>-9.0909090909090912E-2</v>
      </c>
      <c r="AT14" s="55">
        <f t="shared" si="25"/>
        <v>-4.5454545454545456E-2</v>
      </c>
      <c r="AU14" s="46">
        <v>23</v>
      </c>
      <c r="AV14" s="46">
        <v>15</v>
      </c>
      <c r="AW14" s="46">
        <f t="shared" si="15"/>
        <v>38</v>
      </c>
      <c r="AX14" s="24">
        <v>23</v>
      </c>
      <c r="AY14" s="25">
        <v>15</v>
      </c>
      <c r="AZ14" s="25">
        <f t="shared" si="16"/>
        <v>38</v>
      </c>
      <c r="BA14" s="54">
        <f t="shared" si="17"/>
        <v>0</v>
      </c>
      <c r="BB14" s="54">
        <f t="shared" si="17"/>
        <v>0</v>
      </c>
      <c r="BC14" s="55">
        <f t="shared" si="22"/>
        <v>0</v>
      </c>
      <c r="BD14" s="46">
        <v>27</v>
      </c>
      <c r="BE14" s="46">
        <v>13</v>
      </c>
      <c r="BF14" s="46">
        <f t="shared" si="18"/>
        <v>40</v>
      </c>
      <c r="BG14" s="26">
        <v>14</v>
      </c>
      <c r="BH14" s="27">
        <v>16</v>
      </c>
      <c r="BI14" s="28">
        <f t="shared" si="19"/>
        <v>30</v>
      </c>
      <c r="BJ14" s="54">
        <f t="shared" si="20"/>
        <v>-0.48148148148148145</v>
      </c>
      <c r="BK14" s="54">
        <f t="shared" si="20"/>
        <v>0.23076923076923078</v>
      </c>
      <c r="BL14" s="55">
        <f t="shared" si="21"/>
        <v>-0.12535612535612534</v>
      </c>
      <c r="BM14" s="56">
        <f t="shared" si="23"/>
        <v>-0.1488992570132921</v>
      </c>
    </row>
    <row r="15" spans="1:71" x14ac:dyDescent="0.25">
      <c r="A15" s="20">
        <v>13</v>
      </c>
      <c r="B15" s="21">
        <v>2015</v>
      </c>
      <c r="C15" s="90" t="s">
        <v>25</v>
      </c>
      <c r="D15" s="185" t="s">
        <v>23</v>
      </c>
      <c r="E15" s="186" t="s">
        <v>149</v>
      </c>
      <c r="F15" s="90" t="s">
        <v>38</v>
      </c>
      <c r="G15" s="96" t="s">
        <v>86</v>
      </c>
      <c r="H15" s="34">
        <v>48</v>
      </c>
      <c r="I15" s="35">
        <v>43</v>
      </c>
      <c r="J15" s="62">
        <f t="shared" si="0"/>
        <v>91</v>
      </c>
      <c r="K15" s="37">
        <v>57</v>
      </c>
      <c r="L15" s="38">
        <v>53</v>
      </c>
      <c r="M15" s="63">
        <f t="shared" si="1"/>
        <v>110</v>
      </c>
      <c r="N15" s="40">
        <v>37</v>
      </c>
      <c r="O15" s="41">
        <v>37</v>
      </c>
      <c r="P15" s="64">
        <f t="shared" si="2"/>
        <v>74</v>
      </c>
      <c r="Q15" s="43">
        <f t="shared" si="3"/>
        <v>-0.35087719298245612</v>
      </c>
      <c r="R15" s="43">
        <f t="shared" si="3"/>
        <v>-0.30188679245283018</v>
      </c>
      <c r="S15" s="44">
        <f t="shared" si="4"/>
        <v>-0.32638199271764312</v>
      </c>
      <c r="T15" s="45">
        <v>32</v>
      </c>
      <c r="U15" s="46">
        <v>36</v>
      </c>
      <c r="V15" s="65">
        <f t="shared" si="5"/>
        <v>68</v>
      </c>
      <c r="W15" s="48">
        <v>28</v>
      </c>
      <c r="X15" s="49">
        <v>34</v>
      </c>
      <c r="Y15" s="50">
        <f t="shared" si="6"/>
        <v>62</v>
      </c>
      <c r="Z15" s="51">
        <f t="shared" si="7"/>
        <v>-0.125</v>
      </c>
      <c r="AA15" s="43">
        <f t="shared" si="7"/>
        <v>-5.5555555555555552E-2</v>
      </c>
      <c r="AB15" s="44">
        <f t="shared" si="8"/>
        <v>-9.0277777777777776E-2</v>
      </c>
      <c r="AC15" s="52">
        <v>31</v>
      </c>
      <c r="AD15" s="21">
        <v>30</v>
      </c>
      <c r="AE15" s="21">
        <f t="shared" si="9"/>
        <v>61</v>
      </c>
      <c r="AF15" s="53">
        <v>31</v>
      </c>
      <c r="AG15" s="53">
        <v>29</v>
      </c>
      <c r="AH15" s="53">
        <f t="shared" si="10"/>
        <v>60</v>
      </c>
      <c r="AI15" s="54">
        <f t="shared" si="11"/>
        <v>0</v>
      </c>
      <c r="AJ15" s="54">
        <f t="shared" si="11"/>
        <v>-3.3333333333333333E-2</v>
      </c>
      <c r="AK15" s="55">
        <f t="shared" si="24"/>
        <v>-1.6666666666666666E-2</v>
      </c>
      <c r="AL15" s="21">
        <v>57</v>
      </c>
      <c r="AM15" s="21">
        <v>64</v>
      </c>
      <c r="AN15" s="21">
        <f t="shared" si="12"/>
        <v>121</v>
      </c>
      <c r="AO15" s="22">
        <v>46</v>
      </c>
      <c r="AP15" s="23">
        <v>61</v>
      </c>
      <c r="AQ15" s="23">
        <f t="shared" si="13"/>
        <v>107</v>
      </c>
      <c r="AR15" s="54">
        <f t="shared" si="14"/>
        <v>-0.19298245614035087</v>
      </c>
      <c r="AS15" s="54">
        <f t="shared" si="14"/>
        <v>-4.6875E-2</v>
      </c>
      <c r="AT15" s="55">
        <f t="shared" si="25"/>
        <v>-0.11992872807017543</v>
      </c>
      <c r="AU15" s="46">
        <v>17</v>
      </c>
      <c r="AV15" s="46">
        <v>10</v>
      </c>
      <c r="AW15" s="46">
        <f t="shared" si="15"/>
        <v>27</v>
      </c>
      <c r="AX15" s="24">
        <v>17</v>
      </c>
      <c r="AY15" s="25">
        <v>10</v>
      </c>
      <c r="AZ15" s="25">
        <f t="shared" si="16"/>
        <v>27</v>
      </c>
      <c r="BA15" s="54">
        <f t="shared" si="17"/>
        <v>0</v>
      </c>
      <c r="BB15" s="54">
        <f t="shared" si="17"/>
        <v>0</v>
      </c>
      <c r="BC15" s="55">
        <f t="shared" si="22"/>
        <v>0</v>
      </c>
      <c r="BD15" s="46">
        <v>23</v>
      </c>
      <c r="BE15" s="46">
        <v>26</v>
      </c>
      <c r="BF15" s="46">
        <f t="shared" si="18"/>
        <v>49</v>
      </c>
      <c r="BG15" s="26">
        <v>19</v>
      </c>
      <c r="BH15" s="27">
        <v>41</v>
      </c>
      <c r="BI15" s="28">
        <f t="shared" si="19"/>
        <v>60</v>
      </c>
      <c r="BJ15" s="54">
        <f t="shared" si="20"/>
        <v>-0.17391304347826086</v>
      </c>
      <c r="BK15" s="54">
        <f t="shared" si="20"/>
        <v>0.57692307692307687</v>
      </c>
      <c r="BL15" s="55">
        <f t="shared" si="21"/>
        <v>0.201505016722408</v>
      </c>
      <c r="BM15" s="56">
        <f t="shared" si="23"/>
        <v>-5.8625024751642503E-2</v>
      </c>
    </row>
    <row r="16" spans="1:71" x14ac:dyDescent="0.25">
      <c r="A16" s="20">
        <v>14</v>
      </c>
      <c r="B16" s="21">
        <v>2015</v>
      </c>
      <c r="C16" s="90" t="s">
        <v>25</v>
      </c>
      <c r="D16" s="185" t="s">
        <v>23</v>
      </c>
      <c r="E16" s="186" t="s">
        <v>149</v>
      </c>
      <c r="F16" s="21" t="s">
        <v>39</v>
      </c>
      <c r="G16" s="96" t="s">
        <v>87</v>
      </c>
      <c r="H16" s="34">
        <v>18</v>
      </c>
      <c r="I16" s="35">
        <v>10</v>
      </c>
      <c r="J16" s="62">
        <f t="shared" si="0"/>
        <v>28</v>
      </c>
      <c r="K16" s="37">
        <v>9</v>
      </c>
      <c r="L16" s="38">
        <v>15</v>
      </c>
      <c r="M16" s="63">
        <f t="shared" si="1"/>
        <v>24</v>
      </c>
      <c r="N16" s="40">
        <v>9</v>
      </c>
      <c r="O16" s="41">
        <v>14</v>
      </c>
      <c r="P16" s="64">
        <f t="shared" si="2"/>
        <v>23</v>
      </c>
      <c r="Q16" s="43">
        <f t="shared" si="3"/>
        <v>0</v>
      </c>
      <c r="R16" s="43">
        <f t="shared" si="3"/>
        <v>-6.6666666666666666E-2</v>
      </c>
      <c r="S16" s="44">
        <f t="shared" si="4"/>
        <v>-3.3333333333333333E-2</v>
      </c>
      <c r="T16" s="45">
        <v>15</v>
      </c>
      <c r="U16" s="46">
        <v>11</v>
      </c>
      <c r="V16" s="65">
        <f t="shared" si="5"/>
        <v>26</v>
      </c>
      <c r="W16" s="48">
        <v>16</v>
      </c>
      <c r="X16" s="49">
        <v>13</v>
      </c>
      <c r="Y16" s="50">
        <f t="shared" si="6"/>
        <v>29</v>
      </c>
      <c r="Z16" s="51">
        <f t="shared" si="7"/>
        <v>6.6666666666666666E-2</v>
      </c>
      <c r="AA16" s="43">
        <f t="shared" si="7"/>
        <v>0.18181818181818182</v>
      </c>
      <c r="AB16" s="44">
        <f t="shared" si="8"/>
        <v>0.12424242424242424</v>
      </c>
      <c r="AC16" s="52">
        <v>14</v>
      </c>
      <c r="AD16" s="21">
        <v>15</v>
      </c>
      <c r="AE16" s="21">
        <f t="shared" si="9"/>
        <v>29</v>
      </c>
      <c r="AF16" s="53">
        <v>15</v>
      </c>
      <c r="AG16" s="53">
        <v>8</v>
      </c>
      <c r="AH16" s="53">
        <f t="shared" si="10"/>
        <v>23</v>
      </c>
      <c r="AI16" s="54">
        <f t="shared" si="11"/>
        <v>7.1428571428571425E-2</v>
      </c>
      <c r="AJ16" s="54">
        <f t="shared" si="11"/>
        <v>-0.46666666666666667</v>
      </c>
      <c r="AK16" s="55">
        <f t="shared" si="24"/>
        <v>-0.19761904761904764</v>
      </c>
      <c r="AL16" s="21">
        <v>20</v>
      </c>
      <c r="AM16" s="21">
        <v>20</v>
      </c>
      <c r="AN16" s="21">
        <f t="shared" si="12"/>
        <v>40</v>
      </c>
      <c r="AO16" s="22">
        <v>17</v>
      </c>
      <c r="AP16" s="23">
        <v>27</v>
      </c>
      <c r="AQ16" s="23">
        <f t="shared" si="13"/>
        <v>44</v>
      </c>
      <c r="AR16" s="54">
        <f t="shared" si="14"/>
        <v>-0.15</v>
      </c>
      <c r="AS16" s="54">
        <f t="shared" si="14"/>
        <v>0.35</v>
      </c>
      <c r="AT16" s="55">
        <f t="shared" si="25"/>
        <v>9.9999999999999992E-2</v>
      </c>
      <c r="AU16" s="46">
        <v>13</v>
      </c>
      <c r="AV16" s="46">
        <v>10</v>
      </c>
      <c r="AW16" s="46">
        <f t="shared" si="15"/>
        <v>23</v>
      </c>
      <c r="AX16" s="24">
        <v>11</v>
      </c>
      <c r="AY16" s="25">
        <v>8</v>
      </c>
      <c r="AZ16" s="25">
        <f t="shared" si="16"/>
        <v>19</v>
      </c>
      <c r="BA16" s="54">
        <f t="shared" si="17"/>
        <v>-0.15384615384615385</v>
      </c>
      <c r="BB16" s="54">
        <f t="shared" si="17"/>
        <v>-0.2</v>
      </c>
      <c r="BC16" s="55">
        <f t="shared" si="22"/>
        <v>-0.17692307692307693</v>
      </c>
      <c r="BD16" s="46">
        <v>28</v>
      </c>
      <c r="BE16" s="46">
        <v>35</v>
      </c>
      <c r="BF16" s="46">
        <f t="shared" si="18"/>
        <v>63</v>
      </c>
      <c r="BG16" s="26">
        <v>13</v>
      </c>
      <c r="BH16" s="27">
        <v>16</v>
      </c>
      <c r="BI16" s="28">
        <f t="shared" si="19"/>
        <v>29</v>
      </c>
      <c r="BJ16" s="54">
        <f t="shared" si="20"/>
        <v>-0.5357142857142857</v>
      </c>
      <c r="BK16" s="54">
        <f t="shared" si="20"/>
        <v>-0.54285714285714282</v>
      </c>
      <c r="BL16" s="55">
        <f t="shared" si="21"/>
        <v>-0.53928571428571426</v>
      </c>
      <c r="BM16" s="56">
        <f t="shared" si="23"/>
        <v>-0.120486457986458</v>
      </c>
    </row>
    <row r="17" spans="1:65" x14ac:dyDescent="0.25">
      <c r="A17" s="20">
        <v>15</v>
      </c>
      <c r="B17" s="21">
        <v>2015</v>
      </c>
      <c r="C17" s="90" t="s">
        <v>25</v>
      </c>
      <c r="D17" s="185" t="s">
        <v>23</v>
      </c>
      <c r="E17" s="186" t="s">
        <v>149</v>
      </c>
      <c r="F17" s="21" t="s">
        <v>39</v>
      </c>
      <c r="G17" s="96" t="s">
        <v>88</v>
      </c>
      <c r="H17" s="34">
        <v>53</v>
      </c>
      <c r="I17" s="35">
        <v>49</v>
      </c>
      <c r="J17" s="62">
        <f t="shared" si="0"/>
        <v>102</v>
      </c>
      <c r="K17" s="37">
        <v>50</v>
      </c>
      <c r="L17" s="38">
        <v>52</v>
      </c>
      <c r="M17" s="63">
        <f t="shared" si="1"/>
        <v>102</v>
      </c>
      <c r="N17" s="40">
        <v>39</v>
      </c>
      <c r="O17" s="41">
        <v>41</v>
      </c>
      <c r="P17" s="64">
        <f t="shared" si="2"/>
        <v>80</v>
      </c>
      <c r="Q17" s="43">
        <f t="shared" si="3"/>
        <v>-0.22</v>
      </c>
      <c r="R17" s="43">
        <f t="shared" si="3"/>
        <v>-0.21153846153846154</v>
      </c>
      <c r="S17" s="44">
        <f t="shared" si="4"/>
        <v>-0.21576923076923077</v>
      </c>
      <c r="T17" s="45">
        <v>36</v>
      </c>
      <c r="U17" s="46">
        <v>32</v>
      </c>
      <c r="V17" s="65">
        <f t="shared" si="5"/>
        <v>68</v>
      </c>
      <c r="W17" s="48">
        <v>23</v>
      </c>
      <c r="X17" s="49">
        <v>24</v>
      </c>
      <c r="Y17" s="50">
        <f t="shared" si="6"/>
        <v>47</v>
      </c>
      <c r="Z17" s="51">
        <f t="shared" si="7"/>
        <v>-0.3611111111111111</v>
      </c>
      <c r="AA17" s="43">
        <f t="shared" si="7"/>
        <v>-0.25</v>
      </c>
      <c r="AB17" s="44">
        <f t="shared" si="8"/>
        <v>-0.30555555555555558</v>
      </c>
      <c r="AC17" s="52">
        <v>31</v>
      </c>
      <c r="AD17" s="21">
        <v>31</v>
      </c>
      <c r="AE17" s="21">
        <f t="shared" si="9"/>
        <v>62</v>
      </c>
      <c r="AF17" s="53">
        <v>34</v>
      </c>
      <c r="AG17" s="53">
        <v>30</v>
      </c>
      <c r="AH17" s="53">
        <f t="shared" si="10"/>
        <v>64</v>
      </c>
      <c r="AI17" s="54">
        <f t="shared" si="11"/>
        <v>9.6774193548387094E-2</v>
      </c>
      <c r="AJ17" s="54">
        <f t="shared" si="11"/>
        <v>-3.2258064516129031E-2</v>
      </c>
      <c r="AK17" s="55">
        <f t="shared" si="24"/>
        <v>3.2258064516129031E-2</v>
      </c>
      <c r="AL17" s="21">
        <v>42</v>
      </c>
      <c r="AM17" s="21">
        <v>35</v>
      </c>
      <c r="AN17" s="21">
        <f t="shared" si="12"/>
        <v>77</v>
      </c>
      <c r="AO17" s="22">
        <v>34</v>
      </c>
      <c r="AP17" s="23">
        <v>34</v>
      </c>
      <c r="AQ17" s="23">
        <f t="shared" si="13"/>
        <v>68</v>
      </c>
      <c r="AR17" s="54">
        <f t="shared" si="14"/>
        <v>-0.19047619047619047</v>
      </c>
      <c r="AS17" s="54">
        <f t="shared" si="14"/>
        <v>-2.8571428571428571E-2</v>
      </c>
      <c r="AT17" s="55">
        <f t="shared" si="25"/>
        <v>-0.10952380952380952</v>
      </c>
      <c r="AU17" s="46">
        <v>22</v>
      </c>
      <c r="AV17" s="46">
        <v>27</v>
      </c>
      <c r="AW17" s="46">
        <f t="shared" si="15"/>
        <v>49</v>
      </c>
      <c r="AX17" s="24">
        <v>23</v>
      </c>
      <c r="AY17" s="25">
        <v>27</v>
      </c>
      <c r="AZ17" s="25">
        <f t="shared" si="16"/>
        <v>50</v>
      </c>
      <c r="BA17" s="54">
        <f t="shared" si="17"/>
        <v>4.5454545454545456E-2</v>
      </c>
      <c r="BB17" s="54">
        <f t="shared" si="17"/>
        <v>0</v>
      </c>
      <c r="BC17" s="55">
        <f t="shared" si="22"/>
        <v>2.2727272727272728E-2</v>
      </c>
      <c r="BD17" s="46">
        <v>13</v>
      </c>
      <c r="BE17" s="46">
        <v>10</v>
      </c>
      <c r="BF17" s="46">
        <f t="shared" si="18"/>
        <v>23</v>
      </c>
      <c r="BG17" s="26">
        <v>24</v>
      </c>
      <c r="BH17" s="27">
        <v>36</v>
      </c>
      <c r="BI17" s="28">
        <f t="shared" si="19"/>
        <v>60</v>
      </c>
      <c r="BJ17" s="54">
        <f t="shared" si="20"/>
        <v>0.84615384615384615</v>
      </c>
      <c r="BK17" s="54">
        <f t="shared" si="20"/>
        <v>2.6</v>
      </c>
      <c r="BL17" s="55">
        <f t="shared" si="21"/>
        <v>1.7230769230769232</v>
      </c>
      <c r="BM17" s="56">
        <f t="shared" si="23"/>
        <v>0.19120227741195484</v>
      </c>
    </row>
    <row r="18" spans="1:65" x14ac:dyDescent="0.25">
      <c r="A18" s="20">
        <v>16</v>
      </c>
      <c r="B18" s="21">
        <v>2015</v>
      </c>
      <c r="C18" s="90" t="s">
        <v>25</v>
      </c>
      <c r="D18" s="185" t="s">
        <v>23</v>
      </c>
      <c r="E18" s="186" t="s">
        <v>149</v>
      </c>
      <c r="F18" s="21" t="s">
        <v>40</v>
      </c>
      <c r="G18" s="96" t="s">
        <v>89</v>
      </c>
      <c r="H18" s="34">
        <v>31</v>
      </c>
      <c r="I18" s="35">
        <v>31</v>
      </c>
      <c r="J18" s="62">
        <f t="shared" si="0"/>
        <v>62</v>
      </c>
      <c r="K18" s="37">
        <v>14</v>
      </c>
      <c r="L18" s="38">
        <v>16</v>
      </c>
      <c r="M18" s="63">
        <f t="shared" si="1"/>
        <v>30</v>
      </c>
      <c r="N18" s="40">
        <v>11</v>
      </c>
      <c r="O18" s="41">
        <v>14</v>
      </c>
      <c r="P18" s="64">
        <f t="shared" si="2"/>
        <v>25</v>
      </c>
      <c r="Q18" s="43">
        <f t="shared" si="3"/>
        <v>-0.21428571428571427</v>
      </c>
      <c r="R18" s="43">
        <f t="shared" si="3"/>
        <v>-0.125</v>
      </c>
      <c r="S18" s="44">
        <f t="shared" si="4"/>
        <v>-0.16964285714285715</v>
      </c>
      <c r="T18" s="45">
        <v>18</v>
      </c>
      <c r="U18" s="46">
        <v>22</v>
      </c>
      <c r="V18" s="65">
        <f t="shared" si="5"/>
        <v>40</v>
      </c>
      <c r="W18" s="48">
        <v>16</v>
      </c>
      <c r="X18" s="49">
        <v>25</v>
      </c>
      <c r="Y18" s="50">
        <f t="shared" si="6"/>
        <v>41</v>
      </c>
      <c r="Z18" s="51">
        <f t="shared" si="7"/>
        <v>-0.1111111111111111</v>
      </c>
      <c r="AA18" s="43">
        <f t="shared" si="7"/>
        <v>0.13636363636363635</v>
      </c>
      <c r="AB18" s="44">
        <f t="shared" si="8"/>
        <v>1.2626262626262624E-2</v>
      </c>
      <c r="AC18" s="52">
        <v>16</v>
      </c>
      <c r="AD18" s="21">
        <v>12</v>
      </c>
      <c r="AE18" s="21">
        <f t="shared" si="9"/>
        <v>28</v>
      </c>
      <c r="AF18" s="53">
        <v>14</v>
      </c>
      <c r="AG18" s="53">
        <v>12</v>
      </c>
      <c r="AH18" s="53">
        <f t="shared" si="10"/>
        <v>26</v>
      </c>
      <c r="AI18" s="54">
        <f t="shared" si="11"/>
        <v>-0.125</v>
      </c>
      <c r="AJ18" s="54">
        <f t="shared" si="11"/>
        <v>0</v>
      </c>
      <c r="AK18" s="55">
        <f t="shared" si="24"/>
        <v>-6.25E-2</v>
      </c>
      <c r="AL18" s="21">
        <v>17</v>
      </c>
      <c r="AM18" s="21">
        <v>23</v>
      </c>
      <c r="AN18" s="21">
        <f t="shared" si="12"/>
        <v>40</v>
      </c>
      <c r="AO18" s="22">
        <v>15</v>
      </c>
      <c r="AP18" s="23">
        <v>20</v>
      </c>
      <c r="AQ18" s="23">
        <f t="shared" si="13"/>
        <v>35</v>
      </c>
      <c r="AR18" s="54">
        <f t="shared" si="14"/>
        <v>-0.11764705882352941</v>
      </c>
      <c r="AS18" s="54">
        <f t="shared" si="14"/>
        <v>-0.13043478260869565</v>
      </c>
      <c r="AT18" s="55">
        <f t="shared" si="25"/>
        <v>-0.12404092071611253</v>
      </c>
      <c r="AU18" s="46">
        <v>23</v>
      </c>
      <c r="AV18" s="46">
        <v>15</v>
      </c>
      <c r="AW18" s="46">
        <f t="shared" si="15"/>
        <v>38</v>
      </c>
      <c r="AX18" s="24">
        <v>14</v>
      </c>
      <c r="AY18" s="25">
        <v>8</v>
      </c>
      <c r="AZ18" s="25">
        <f t="shared" si="16"/>
        <v>22</v>
      </c>
      <c r="BA18" s="54">
        <f t="shared" si="17"/>
        <v>-0.39130434782608697</v>
      </c>
      <c r="BB18" s="54">
        <f t="shared" si="17"/>
        <v>-0.46666666666666667</v>
      </c>
      <c r="BC18" s="55">
        <f t="shared" si="22"/>
        <v>-0.42898550724637685</v>
      </c>
      <c r="BD18" s="46">
        <v>17</v>
      </c>
      <c r="BE18" s="46">
        <v>17</v>
      </c>
      <c r="BF18" s="46">
        <f t="shared" si="18"/>
        <v>34</v>
      </c>
      <c r="BG18" s="26">
        <v>9</v>
      </c>
      <c r="BH18" s="27">
        <v>11</v>
      </c>
      <c r="BI18" s="28">
        <f t="shared" si="19"/>
        <v>20</v>
      </c>
      <c r="BJ18" s="54">
        <f t="shared" si="20"/>
        <v>-0.47058823529411764</v>
      </c>
      <c r="BK18" s="54">
        <f t="shared" si="20"/>
        <v>-0.35294117647058826</v>
      </c>
      <c r="BL18" s="55">
        <f t="shared" si="21"/>
        <v>-0.41176470588235292</v>
      </c>
      <c r="BM18" s="56">
        <f t="shared" si="23"/>
        <v>-0.19738462139357282</v>
      </c>
    </row>
    <row r="19" spans="1:65" x14ac:dyDescent="0.25">
      <c r="A19" s="20">
        <v>17</v>
      </c>
      <c r="B19" s="21">
        <v>2015</v>
      </c>
      <c r="C19" s="90" t="s">
        <v>25</v>
      </c>
      <c r="D19" s="185" t="s">
        <v>23</v>
      </c>
      <c r="E19" s="186" t="s">
        <v>149</v>
      </c>
      <c r="F19" s="21" t="s">
        <v>41</v>
      </c>
      <c r="G19" s="96" t="s">
        <v>90</v>
      </c>
      <c r="H19" s="34">
        <v>28</v>
      </c>
      <c r="I19" s="35">
        <v>23</v>
      </c>
      <c r="J19" s="62">
        <f t="shared" si="0"/>
        <v>51</v>
      </c>
      <c r="K19" s="37">
        <v>25</v>
      </c>
      <c r="L19" s="38">
        <v>15</v>
      </c>
      <c r="M19" s="63">
        <f t="shared" si="1"/>
        <v>40</v>
      </c>
      <c r="N19" s="40">
        <v>21</v>
      </c>
      <c r="O19" s="41">
        <v>11</v>
      </c>
      <c r="P19" s="64">
        <f t="shared" si="2"/>
        <v>32</v>
      </c>
      <c r="Q19" s="43">
        <f t="shared" ref="Q19:R52" si="26">(N19-K19)/K19</f>
        <v>-0.16</v>
      </c>
      <c r="R19" s="43">
        <f t="shared" si="26"/>
        <v>-0.26666666666666666</v>
      </c>
      <c r="S19" s="44">
        <f t="shared" si="4"/>
        <v>-0.21333333333333332</v>
      </c>
      <c r="T19" s="45">
        <v>23</v>
      </c>
      <c r="U19" s="46">
        <v>22</v>
      </c>
      <c r="V19" s="65">
        <f t="shared" si="5"/>
        <v>45</v>
      </c>
      <c r="W19" s="48">
        <v>20</v>
      </c>
      <c r="X19" s="49">
        <v>21</v>
      </c>
      <c r="Y19" s="50">
        <f t="shared" si="6"/>
        <v>41</v>
      </c>
      <c r="Z19" s="51">
        <f t="shared" si="7"/>
        <v>-0.13043478260869565</v>
      </c>
      <c r="AA19" s="43">
        <f t="shared" si="7"/>
        <v>-4.5454545454545456E-2</v>
      </c>
      <c r="AB19" s="44">
        <f t="shared" si="8"/>
        <v>-8.7944664031620545E-2</v>
      </c>
      <c r="AC19" s="52">
        <v>29</v>
      </c>
      <c r="AD19" s="21">
        <v>32</v>
      </c>
      <c r="AE19" s="21">
        <f t="shared" si="9"/>
        <v>61</v>
      </c>
      <c r="AF19" s="53">
        <v>26</v>
      </c>
      <c r="AG19" s="53">
        <v>30</v>
      </c>
      <c r="AH19" s="53">
        <f t="shared" si="10"/>
        <v>56</v>
      </c>
      <c r="AI19" s="54">
        <f t="shared" ref="AI19:AJ52" si="27">(AF19-AC19)/AC19</f>
        <v>-0.10344827586206896</v>
      </c>
      <c r="AJ19" s="54">
        <f t="shared" si="27"/>
        <v>-6.25E-2</v>
      </c>
      <c r="AK19" s="55">
        <f t="shared" si="24"/>
        <v>-8.2974137931034475E-2</v>
      </c>
      <c r="AL19" s="21">
        <v>20</v>
      </c>
      <c r="AM19" s="21">
        <v>13</v>
      </c>
      <c r="AN19" s="21">
        <f t="shared" si="12"/>
        <v>33</v>
      </c>
      <c r="AO19" s="22">
        <v>20</v>
      </c>
      <c r="AP19" s="23">
        <v>14</v>
      </c>
      <c r="AQ19" s="23">
        <f t="shared" si="13"/>
        <v>34</v>
      </c>
      <c r="AR19" s="54">
        <f t="shared" ref="AR19:AS52" si="28">(AO19-AL19)/AL19</f>
        <v>0</v>
      </c>
      <c r="AS19" s="54">
        <f t="shared" si="28"/>
        <v>7.6923076923076927E-2</v>
      </c>
      <c r="AT19" s="55">
        <f t="shared" si="25"/>
        <v>3.8461538461538464E-2</v>
      </c>
      <c r="AU19" s="46">
        <v>13</v>
      </c>
      <c r="AV19" s="46">
        <v>10</v>
      </c>
      <c r="AW19" s="46">
        <f t="shared" si="15"/>
        <v>23</v>
      </c>
      <c r="AX19" s="24">
        <v>12</v>
      </c>
      <c r="AY19" s="25">
        <v>13</v>
      </c>
      <c r="AZ19" s="25">
        <f t="shared" si="16"/>
        <v>25</v>
      </c>
      <c r="BA19" s="54">
        <f t="shared" ref="BA19:BB45" si="29">(AX19-AU19)/AU19</f>
        <v>-7.6923076923076927E-2</v>
      </c>
      <c r="BB19" s="54">
        <f t="shared" si="29"/>
        <v>0.3</v>
      </c>
      <c r="BC19" s="55">
        <f t="shared" si="22"/>
        <v>0.11153846153846153</v>
      </c>
      <c r="BD19" s="46">
        <v>12</v>
      </c>
      <c r="BE19" s="46">
        <v>5</v>
      </c>
      <c r="BF19" s="46">
        <f t="shared" si="18"/>
        <v>17</v>
      </c>
      <c r="BG19" s="26">
        <v>14</v>
      </c>
      <c r="BH19" s="27">
        <v>20</v>
      </c>
      <c r="BI19" s="28">
        <f t="shared" si="19"/>
        <v>34</v>
      </c>
      <c r="BJ19" s="54">
        <f t="shared" si="20"/>
        <v>0.16666666666666666</v>
      </c>
      <c r="BK19" s="54">
        <f t="shared" si="20"/>
        <v>3</v>
      </c>
      <c r="BL19" s="55">
        <f t="shared" si="21"/>
        <v>1.5833333333333333</v>
      </c>
      <c r="BM19" s="56">
        <f t="shared" si="23"/>
        <v>0.2248468663395575</v>
      </c>
    </row>
    <row r="20" spans="1:65" x14ac:dyDescent="0.25">
      <c r="A20" s="20">
        <v>18</v>
      </c>
      <c r="B20" s="21">
        <v>2015</v>
      </c>
      <c r="C20" s="90" t="s">
        <v>25</v>
      </c>
      <c r="D20" s="185" t="s">
        <v>23</v>
      </c>
      <c r="E20" s="186" t="s">
        <v>149</v>
      </c>
      <c r="F20" s="21" t="s">
        <v>42</v>
      </c>
      <c r="G20" s="96" t="s">
        <v>91</v>
      </c>
      <c r="H20" s="34">
        <v>17</v>
      </c>
      <c r="I20" s="35">
        <v>17</v>
      </c>
      <c r="J20" s="62">
        <f t="shared" si="0"/>
        <v>34</v>
      </c>
      <c r="K20" s="37">
        <v>15</v>
      </c>
      <c r="L20" s="38">
        <v>17</v>
      </c>
      <c r="M20" s="63">
        <f t="shared" si="1"/>
        <v>32</v>
      </c>
      <c r="N20" s="40">
        <v>10</v>
      </c>
      <c r="O20" s="41">
        <v>17</v>
      </c>
      <c r="P20" s="64">
        <f t="shared" si="2"/>
        <v>27</v>
      </c>
      <c r="Q20" s="43">
        <f t="shared" si="26"/>
        <v>-0.33333333333333331</v>
      </c>
      <c r="R20" s="43">
        <f t="shared" si="26"/>
        <v>0</v>
      </c>
      <c r="S20" s="44">
        <f t="shared" si="4"/>
        <v>-0.16666666666666666</v>
      </c>
      <c r="T20" s="45">
        <v>7</v>
      </c>
      <c r="U20" s="46">
        <v>8</v>
      </c>
      <c r="V20" s="65">
        <f t="shared" si="5"/>
        <v>15</v>
      </c>
      <c r="W20" s="48">
        <v>7</v>
      </c>
      <c r="X20" s="49">
        <v>8</v>
      </c>
      <c r="Y20" s="50">
        <f t="shared" si="6"/>
        <v>15</v>
      </c>
      <c r="Z20" s="51">
        <f t="shared" si="7"/>
        <v>0</v>
      </c>
      <c r="AA20" s="43">
        <f t="shared" si="7"/>
        <v>0</v>
      </c>
      <c r="AB20" s="44">
        <f t="shared" si="8"/>
        <v>0</v>
      </c>
      <c r="AC20" s="52">
        <v>13</v>
      </c>
      <c r="AD20" s="21">
        <v>9</v>
      </c>
      <c r="AE20" s="21">
        <f t="shared" si="9"/>
        <v>22</v>
      </c>
      <c r="AF20" s="53">
        <v>13</v>
      </c>
      <c r="AG20" s="53">
        <v>10</v>
      </c>
      <c r="AH20" s="53">
        <f t="shared" si="10"/>
        <v>23</v>
      </c>
      <c r="AI20" s="54">
        <f t="shared" si="27"/>
        <v>0</v>
      </c>
      <c r="AJ20" s="54">
        <f t="shared" si="27"/>
        <v>0.1111111111111111</v>
      </c>
      <c r="AK20" s="55">
        <f t="shared" si="24"/>
        <v>5.5555555555555552E-2</v>
      </c>
      <c r="AL20" s="21">
        <v>23</v>
      </c>
      <c r="AM20" s="21">
        <v>11</v>
      </c>
      <c r="AN20" s="21">
        <f t="shared" si="12"/>
        <v>34</v>
      </c>
      <c r="AO20" s="22">
        <v>23</v>
      </c>
      <c r="AP20" s="23">
        <v>11</v>
      </c>
      <c r="AQ20" s="23">
        <f t="shared" si="13"/>
        <v>34</v>
      </c>
      <c r="AR20" s="54">
        <f t="shared" si="28"/>
        <v>0</v>
      </c>
      <c r="AS20" s="54">
        <f t="shared" si="28"/>
        <v>0</v>
      </c>
      <c r="AT20" s="55">
        <f t="shared" si="25"/>
        <v>0</v>
      </c>
      <c r="AU20" s="46">
        <v>8</v>
      </c>
      <c r="AV20" s="46">
        <v>7</v>
      </c>
      <c r="AW20" s="46">
        <f t="shared" si="15"/>
        <v>15</v>
      </c>
      <c r="AX20" s="24">
        <v>8</v>
      </c>
      <c r="AY20" s="25">
        <v>7</v>
      </c>
      <c r="AZ20" s="25">
        <f t="shared" si="16"/>
        <v>15</v>
      </c>
      <c r="BA20" s="54">
        <f t="shared" si="29"/>
        <v>0</v>
      </c>
      <c r="BB20" s="54">
        <f t="shared" si="29"/>
        <v>0</v>
      </c>
      <c r="BC20" s="55">
        <f t="shared" si="22"/>
        <v>0</v>
      </c>
      <c r="BD20" s="46">
        <v>39</v>
      </c>
      <c r="BE20" s="46">
        <v>40</v>
      </c>
      <c r="BF20" s="46">
        <f t="shared" si="18"/>
        <v>79</v>
      </c>
      <c r="BG20" s="26">
        <v>14</v>
      </c>
      <c r="BH20" s="27">
        <v>10</v>
      </c>
      <c r="BI20" s="28">
        <f t="shared" si="19"/>
        <v>24</v>
      </c>
      <c r="BJ20" s="54">
        <f t="shared" si="20"/>
        <v>-0.64102564102564108</v>
      </c>
      <c r="BK20" s="54">
        <f t="shared" si="20"/>
        <v>-0.75</v>
      </c>
      <c r="BL20" s="55">
        <f t="shared" si="21"/>
        <v>-0.69551282051282048</v>
      </c>
      <c r="BM20" s="56">
        <f t="shared" si="23"/>
        <v>-0.13443732193732194</v>
      </c>
    </row>
    <row r="21" spans="1:65" x14ac:dyDescent="0.25">
      <c r="A21" s="20">
        <v>19</v>
      </c>
      <c r="B21" s="21">
        <v>2015</v>
      </c>
      <c r="C21" s="90" t="s">
        <v>25</v>
      </c>
      <c r="D21" s="185" t="s">
        <v>23</v>
      </c>
      <c r="E21" s="186" t="s">
        <v>149</v>
      </c>
      <c r="F21" s="21" t="s">
        <v>43</v>
      </c>
      <c r="G21" s="96" t="s">
        <v>92</v>
      </c>
      <c r="H21" s="34">
        <v>13</v>
      </c>
      <c r="I21" s="35">
        <v>10</v>
      </c>
      <c r="J21" s="62">
        <f t="shared" si="0"/>
        <v>23</v>
      </c>
      <c r="K21" s="37">
        <v>13</v>
      </c>
      <c r="L21" s="38">
        <v>10</v>
      </c>
      <c r="M21" s="63">
        <f t="shared" si="1"/>
        <v>23</v>
      </c>
      <c r="N21" s="40">
        <v>15</v>
      </c>
      <c r="O21" s="41">
        <v>10</v>
      </c>
      <c r="P21" s="64">
        <f t="shared" si="2"/>
        <v>25</v>
      </c>
      <c r="Q21" s="43">
        <f t="shared" si="26"/>
        <v>0.15384615384615385</v>
      </c>
      <c r="R21" s="43">
        <f t="shared" si="26"/>
        <v>0</v>
      </c>
      <c r="S21" s="44">
        <f t="shared" si="4"/>
        <v>7.6923076923076927E-2</v>
      </c>
      <c r="T21" s="45">
        <v>11</v>
      </c>
      <c r="U21" s="46">
        <v>18</v>
      </c>
      <c r="V21" s="65">
        <f t="shared" si="5"/>
        <v>29</v>
      </c>
      <c r="W21" s="48">
        <v>5</v>
      </c>
      <c r="X21" s="49">
        <v>13</v>
      </c>
      <c r="Y21" s="50">
        <f t="shared" si="6"/>
        <v>18</v>
      </c>
      <c r="Z21" s="51">
        <f t="shared" si="7"/>
        <v>-0.54545454545454541</v>
      </c>
      <c r="AA21" s="43">
        <f t="shared" si="7"/>
        <v>-0.27777777777777779</v>
      </c>
      <c r="AB21" s="44">
        <f t="shared" si="8"/>
        <v>-0.4116161616161616</v>
      </c>
      <c r="AC21" s="52">
        <v>9</v>
      </c>
      <c r="AD21" s="21">
        <v>9</v>
      </c>
      <c r="AE21" s="21">
        <f t="shared" si="9"/>
        <v>18</v>
      </c>
      <c r="AF21" s="53">
        <v>14</v>
      </c>
      <c r="AG21" s="53">
        <v>9</v>
      </c>
      <c r="AH21" s="53">
        <f t="shared" si="10"/>
        <v>23</v>
      </c>
      <c r="AI21" s="54">
        <f t="shared" si="27"/>
        <v>0.55555555555555558</v>
      </c>
      <c r="AJ21" s="54">
        <f t="shared" si="27"/>
        <v>0</v>
      </c>
      <c r="AK21" s="55">
        <f t="shared" si="24"/>
        <v>0.27777777777777779</v>
      </c>
      <c r="AL21" s="21">
        <v>12</v>
      </c>
      <c r="AM21" s="21">
        <v>10</v>
      </c>
      <c r="AN21" s="21">
        <f t="shared" si="12"/>
        <v>22</v>
      </c>
      <c r="AO21" s="22">
        <v>6</v>
      </c>
      <c r="AP21" s="23">
        <v>5</v>
      </c>
      <c r="AQ21" s="23">
        <f t="shared" si="13"/>
        <v>11</v>
      </c>
      <c r="AR21" s="54">
        <f t="shared" si="28"/>
        <v>-0.5</v>
      </c>
      <c r="AS21" s="54">
        <f t="shared" si="28"/>
        <v>-0.5</v>
      </c>
      <c r="AT21" s="55">
        <f t="shared" si="25"/>
        <v>-0.5</v>
      </c>
      <c r="AU21" s="46">
        <v>12</v>
      </c>
      <c r="AV21" s="46">
        <v>9</v>
      </c>
      <c r="AW21" s="46">
        <f t="shared" si="15"/>
        <v>21</v>
      </c>
      <c r="AX21" s="24">
        <v>11</v>
      </c>
      <c r="AY21" s="25">
        <v>8</v>
      </c>
      <c r="AZ21" s="25">
        <f t="shared" si="16"/>
        <v>19</v>
      </c>
      <c r="BA21" s="54">
        <f t="shared" si="29"/>
        <v>-8.3333333333333329E-2</v>
      </c>
      <c r="BB21" s="54">
        <f t="shared" si="29"/>
        <v>-0.1111111111111111</v>
      </c>
      <c r="BC21" s="55">
        <f t="shared" si="22"/>
        <v>-9.722222222222221E-2</v>
      </c>
      <c r="BD21" s="46">
        <v>20</v>
      </c>
      <c r="BE21" s="46">
        <v>24</v>
      </c>
      <c r="BF21" s="46">
        <f t="shared" si="18"/>
        <v>44</v>
      </c>
      <c r="BG21" s="26">
        <v>8</v>
      </c>
      <c r="BH21" s="27">
        <v>4</v>
      </c>
      <c r="BI21" s="28">
        <f t="shared" si="19"/>
        <v>12</v>
      </c>
      <c r="BJ21" s="54">
        <f t="shared" si="20"/>
        <v>-0.6</v>
      </c>
      <c r="BK21" s="54">
        <f t="shared" si="20"/>
        <v>-0.83333333333333337</v>
      </c>
      <c r="BL21" s="55">
        <f t="shared" si="21"/>
        <v>-0.71666666666666667</v>
      </c>
      <c r="BM21" s="56">
        <f t="shared" si="23"/>
        <v>-0.22846736596736594</v>
      </c>
    </row>
    <row r="22" spans="1:65" x14ac:dyDescent="0.25">
      <c r="A22" s="20">
        <v>20</v>
      </c>
      <c r="B22" s="21">
        <v>2015</v>
      </c>
      <c r="C22" s="90" t="s">
        <v>25</v>
      </c>
      <c r="D22" s="185" t="s">
        <v>23</v>
      </c>
      <c r="E22" s="186" t="s">
        <v>150</v>
      </c>
      <c r="F22" s="21" t="s">
        <v>44</v>
      </c>
      <c r="G22" s="96" t="s">
        <v>93</v>
      </c>
      <c r="H22" s="34">
        <v>30</v>
      </c>
      <c r="I22" s="35">
        <v>21</v>
      </c>
      <c r="J22" s="62">
        <f t="shared" si="0"/>
        <v>51</v>
      </c>
      <c r="K22" s="37">
        <v>27</v>
      </c>
      <c r="L22" s="38">
        <v>33</v>
      </c>
      <c r="M22" s="63">
        <f t="shared" si="1"/>
        <v>60</v>
      </c>
      <c r="N22" s="40">
        <v>24</v>
      </c>
      <c r="O22" s="41">
        <v>29</v>
      </c>
      <c r="P22" s="64">
        <f t="shared" si="2"/>
        <v>53</v>
      </c>
      <c r="Q22" s="43">
        <f t="shared" si="26"/>
        <v>-0.1111111111111111</v>
      </c>
      <c r="R22" s="43">
        <f t="shared" si="26"/>
        <v>-0.12121212121212122</v>
      </c>
      <c r="S22" s="44">
        <f t="shared" si="4"/>
        <v>-0.11616161616161616</v>
      </c>
      <c r="T22" s="45">
        <v>23</v>
      </c>
      <c r="U22" s="46">
        <v>17</v>
      </c>
      <c r="V22" s="65">
        <f t="shared" si="5"/>
        <v>40</v>
      </c>
      <c r="W22" s="48">
        <v>23</v>
      </c>
      <c r="X22" s="49">
        <v>18</v>
      </c>
      <c r="Y22" s="50">
        <f t="shared" si="6"/>
        <v>41</v>
      </c>
      <c r="Z22" s="51">
        <f t="shared" si="7"/>
        <v>0</v>
      </c>
      <c r="AA22" s="43">
        <f t="shared" si="7"/>
        <v>5.8823529411764705E-2</v>
      </c>
      <c r="AB22" s="44">
        <f t="shared" si="8"/>
        <v>2.9411764705882353E-2</v>
      </c>
      <c r="AC22" s="52">
        <v>29</v>
      </c>
      <c r="AD22" s="21">
        <v>25</v>
      </c>
      <c r="AE22" s="21">
        <f t="shared" si="9"/>
        <v>54</v>
      </c>
      <c r="AF22" s="53">
        <v>29</v>
      </c>
      <c r="AG22" s="53">
        <v>25</v>
      </c>
      <c r="AH22" s="53">
        <f t="shared" si="10"/>
        <v>54</v>
      </c>
      <c r="AI22" s="54">
        <f t="shared" si="27"/>
        <v>0</v>
      </c>
      <c r="AJ22" s="54">
        <f t="shared" si="27"/>
        <v>0</v>
      </c>
      <c r="AK22" s="55">
        <f t="shared" si="24"/>
        <v>0</v>
      </c>
      <c r="AL22" s="21">
        <v>13</v>
      </c>
      <c r="AM22" s="21">
        <v>12</v>
      </c>
      <c r="AN22" s="21">
        <f t="shared" si="12"/>
        <v>25</v>
      </c>
      <c r="AO22" s="22">
        <v>13</v>
      </c>
      <c r="AP22" s="23">
        <v>11</v>
      </c>
      <c r="AQ22" s="23">
        <f t="shared" si="13"/>
        <v>24</v>
      </c>
      <c r="AR22" s="54">
        <f t="shared" si="28"/>
        <v>0</v>
      </c>
      <c r="AS22" s="54">
        <f t="shared" si="28"/>
        <v>-8.3333333333333329E-2</v>
      </c>
      <c r="AT22" s="55">
        <f t="shared" si="25"/>
        <v>-4.1666666666666664E-2</v>
      </c>
      <c r="AU22" s="46">
        <v>11</v>
      </c>
      <c r="AV22" s="46">
        <v>7</v>
      </c>
      <c r="AW22" s="46">
        <f t="shared" si="15"/>
        <v>18</v>
      </c>
      <c r="AX22" s="24">
        <v>11</v>
      </c>
      <c r="AY22" s="25">
        <v>7</v>
      </c>
      <c r="AZ22" s="25">
        <f t="shared" si="16"/>
        <v>18</v>
      </c>
      <c r="BA22" s="54">
        <f t="shared" si="29"/>
        <v>0</v>
      </c>
      <c r="BB22" s="54">
        <f t="shared" si="29"/>
        <v>0</v>
      </c>
      <c r="BC22" s="55">
        <f t="shared" si="22"/>
        <v>0</v>
      </c>
      <c r="BD22" s="46">
        <v>21</v>
      </c>
      <c r="BE22" s="46">
        <v>23</v>
      </c>
      <c r="BF22" s="46">
        <f t="shared" si="18"/>
        <v>44</v>
      </c>
      <c r="BG22" s="26">
        <v>11</v>
      </c>
      <c r="BH22" s="27">
        <v>11</v>
      </c>
      <c r="BI22" s="28">
        <f t="shared" si="19"/>
        <v>22</v>
      </c>
      <c r="BJ22" s="54">
        <f t="shared" si="20"/>
        <v>-0.47619047619047616</v>
      </c>
      <c r="BK22" s="54">
        <f t="shared" si="20"/>
        <v>-0.52173913043478259</v>
      </c>
      <c r="BL22" s="55">
        <f t="shared" si="21"/>
        <v>-0.49896480331262938</v>
      </c>
      <c r="BM22" s="56">
        <f t="shared" si="23"/>
        <v>-0.10456355357250498</v>
      </c>
    </row>
    <row r="23" spans="1:65" x14ac:dyDescent="0.25">
      <c r="A23" s="20">
        <v>21</v>
      </c>
      <c r="B23" s="21">
        <v>2015</v>
      </c>
      <c r="C23" s="90" t="s">
        <v>25</v>
      </c>
      <c r="D23" s="185" t="s">
        <v>23</v>
      </c>
      <c r="E23" s="186" t="s">
        <v>150</v>
      </c>
      <c r="F23" s="21" t="s">
        <v>45</v>
      </c>
      <c r="G23" s="96" t="s">
        <v>94</v>
      </c>
      <c r="H23" s="34">
        <v>39</v>
      </c>
      <c r="I23" s="35">
        <v>34</v>
      </c>
      <c r="J23" s="62">
        <f t="shared" si="0"/>
        <v>73</v>
      </c>
      <c r="K23" s="37">
        <v>59</v>
      </c>
      <c r="L23" s="38">
        <v>47</v>
      </c>
      <c r="M23" s="63">
        <f t="shared" si="1"/>
        <v>106</v>
      </c>
      <c r="N23" s="40">
        <v>41</v>
      </c>
      <c r="O23" s="41">
        <v>42</v>
      </c>
      <c r="P23" s="64">
        <f t="shared" si="2"/>
        <v>83</v>
      </c>
      <c r="Q23" s="43">
        <f t="shared" si="26"/>
        <v>-0.30508474576271188</v>
      </c>
      <c r="R23" s="43">
        <f t="shared" si="26"/>
        <v>-0.10638297872340426</v>
      </c>
      <c r="S23" s="44">
        <f t="shared" si="4"/>
        <v>-0.20573386224305806</v>
      </c>
      <c r="T23" s="45">
        <v>37</v>
      </c>
      <c r="U23" s="46">
        <v>35</v>
      </c>
      <c r="V23" s="65">
        <f t="shared" si="5"/>
        <v>72</v>
      </c>
      <c r="W23" s="48">
        <v>37</v>
      </c>
      <c r="X23" s="49">
        <v>34</v>
      </c>
      <c r="Y23" s="50">
        <f t="shared" si="6"/>
        <v>71</v>
      </c>
      <c r="Z23" s="51">
        <f t="shared" si="7"/>
        <v>0</v>
      </c>
      <c r="AA23" s="43">
        <f t="shared" si="7"/>
        <v>-2.8571428571428571E-2</v>
      </c>
      <c r="AB23" s="44">
        <f t="shared" si="8"/>
        <v>-1.4285714285714285E-2</v>
      </c>
      <c r="AC23" s="52">
        <v>39</v>
      </c>
      <c r="AD23" s="21">
        <v>41</v>
      </c>
      <c r="AE23" s="21">
        <f t="shared" si="9"/>
        <v>80</v>
      </c>
      <c r="AF23" s="53">
        <v>33</v>
      </c>
      <c r="AG23" s="53">
        <v>23</v>
      </c>
      <c r="AH23" s="53">
        <f t="shared" si="10"/>
        <v>56</v>
      </c>
      <c r="AI23" s="54">
        <f t="shared" si="27"/>
        <v>-0.15384615384615385</v>
      </c>
      <c r="AJ23" s="54">
        <f t="shared" si="27"/>
        <v>-0.43902439024390244</v>
      </c>
      <c r="AK23" s="55">
        <f t="shared" si="24"/>
        <v>-0.29643527204502818</v>
      </c>
      <c r="AL23" s="21">
        <v>22</v>
      </c>
      <c r="AM23" s="21">
        <v>30</v>
      </c>
      <c r="AN23" s="21">
        <f t="shared" si="12"/>
        <v>52</v>
      </c>
      <c r="AO23" s="22">
        <v>17</v>
      </c>
      <c r="AP23" s="23">
        <v>19</v>
      </c>
      <c r="AQ23" s="23">
        <f t="shared" si="13"/>
        <v>36</v>
      </c>
      <c r="AR23" s="54">
        <f t="shared" si="28"/>
        <v>-0.22727272727272727</v>
      </c>
      <c r="AS23" s="54">
        <f t="shared" si="28"/>
        <v>-0.36666666666666664</v>
      </c>
      <c r="AT23" s="55">
        <f t="shared" si="25"/>
        <v>-0.29696969696969694</v>
      </c>
      <c r="AU23" s="46">
        <v>31</v>
      </c>
      <c r="AV23" s="46">
        <v>24</v>
      </c>
      <c r="AW23" s="46">
        <f t="shared" si="15"/>
        <v>55</v>
      </c>
      <c r="AX23" s="24">
        <v>32</v>
      </c>
      <c r="AY23" s="25">
        <v>18</v>
      </c>
      <c r="AZ23" s="25">
        <f t="shared" si="16"/>
        <v>50</v>
      </c>
      <c r="BA23" s="54">
        <f t="shared" si="29"/>
        <v>3.2258064516129031E-2</v>
      </c>
      <c r="BB23" s="54">
        <f t="shared" si="29"/>
        <v>-0.25</v>
      </c>
      <c r="BC23" s="55">
        <f t="shared" si="22"/>
        <v>-0.10887096774193548</v>
      </c>
      <c r="BD23" s="46">
        <v>16</v>
      </c>
      <c r="BE23" s="46">
        <v>16</v>
      </c>
      <c r="BF23" s="46">
        <f t="shared" si="18"/>
        <v>32</v>
      </c>
      <c r="BG23" s="26">
        <v>23</v>
      </c>
      <c r="BH23" s="27">
        <v>22</v>
      </c>
      <c r="BI23" s="28">
        <f t="shared" si="19"/>
        <v>45</v>
      </c>
      <c r="BJ23" s="54">
        <f t="shared" si="20"/>
        <v>0.4375</v>
      </c>
      <c r="BK23" s="54">
        <f t="shared" si="20"/>
        <v>0.375</v>
      </c>
      <c r="BL23" s="55">
        <f t="shared" si="21"/>
        <v>0.40625</v>
      </c>
      <c r="BM23" s="56">
        <f t="shared" si="23"/>
        <v>-8.6007585547572152E-2</v>
      </c>
    </row>
    <row r="24" spans="1:65" x14ac:dyDescent="0.25">
      <c r="A24" s="20">
        <v>22</v>
      </c>
      <c r="B24" s="21">
        <v>2015</v>
      </c>
      <c r="C24" s="90" t="s">
        <v>25</v>
      </c>
      <c r="D24" s="185" t="s">
        <v>23</v>
      </c>
      <c r="E24" s="186" t="s">
        <v>150</v>
      </c>
      <c r="F24" s="21" t="s">
        <v>46</v>
      </c>
      <c r="G24" s="96" t="s">
        <v>95</v>
      </c>
      <c r="H24" s="34">
        <v>16</v>
      </c>
      <c r="I24" s="35">
        <v>29</v>
      </c>
      <c r="J24" s="62">
        <f t="shared" si="0"/>
        <v>45</v>
      </c>
      <c r="K24" s="37">
        <v>16</v>
      </c>
      <c r="L24" s="38">
        <v>21</v>
      </c>
      <c r="M24" s="63">
        <f t="shared" si="1"/>
        <v>37</v>
      </c>
      <c r="N24" s="40">
        <v>20</v>
      </c>
      <c r="O24" s="41">
        <v>15</v>
      </c>
      <c r="P24" s="64">
        <f t="shared" si="2"/>
        <v>35</v>
      </c>
      <c r="Q24" s="43">
        <f t="shared" si="26"/>
        <v>0.25</v>
      </c>
      <c r="R24" s="43">
        <f t="shared" si="26"/>
        <v>-0.2857142857142857</v>
      </c>
      <c r="S24" s="44">
        <f t="shared" si="4"/>
        <v>-1.7857142857142849E-2</v>
      </c>
      <c r="T24" s="45">
        <v>18</v>
      </c>
      <c r="U24" s="46">
        <v>14</v>
      </c>
      <c r="V24" s="65">
        <f t="shared" si="5"/>
        <v>32</v>
      </c>
      <c r="W24" s="48">
        <v>15</v>
      </c>
      <c r="X24" s="49">
        <v>20</v>
      </c>
      <c r="Y24" s="50">
        <f t="shared" si="6"/>
        <v>35</v>
      </c>
      <c r="Z24" s="51">
        <f t="shared" si="7"/>
        <v>-0.16666666666666666</v>
      </c>
      <c r="AA24" s="43">
        <f t="shared" si="7"/>
        <v>0.42857142857142855</v>
      </c>
      <c r="AB24" s="44">
        <f t="shared" si="8"/>
        <v>0.13095238095238093</v>
      </c>
      <c r="AC24" s="52">
        <v>10</v>
      </c>
      <c r="AD24" s="21">
        <v>15</v>
      </c>
      <c r="AE24" s="21">
        <f t="shared" si="9"/>
        <v>25</v>
      </c>
      <c r="AF24" s="53">
        <v>15</v>
      </c>
      <c r="AG24" s="53">
        <v>10</v>
      </c>
      <c r="AH24" s="53">
        <f t="shared" si="10"/>
        <v>25</v>
      </c>
      <c r="AI24" s="54">
        <f t="shared" si="27"/>
        <v>0.5</v>
      </c>
      <c r="AJ24" s="54">
        <f t="shared" si="27"/>
        <v>-0.33333333333333331</v>
      </c>
      <c r="AK24" s="55">
        <f t="shared" si="24"/>
        <v>8.3333333333333343E-2</v>
      </c>
      <c r="AL24" s="21">
        <v>19</v>
      </c>
      <c r="AM24" s="21">
        <v>17</v>
      </c>
      <c r="AN24" s="21">
        <f t="shared" si="12"/>
        <v>36</v>
      </c>
      <c r="AO24" s="22">
        <v>18</v>
      </c>
      <c r="AP24" s="23">
        <v>20</v>
      </c>
      <c r="AQ24" s="23">
        <f t="shared" si="13"/>
        <v>38</v>
      </c>
      <c r="AR24" s="54">
        <f t="shared" si="28"/>
        <v>-5.2631578947368418E-2</v>
      </c>
      <c r="AS24" s="54">
        <f t="shared" si="28"/>
        <v>0.17647058823529413</v>
      </c>
      <c r="AT24" s="55">
        <f t="shared" si="25"/>
        <v>6.1919504643962855E-2</v>
      </c>
      <c r="AU24" s="46">
        <v>16</v>
      </c>
      <c r="AV24" s="46">
        <v>11</v>
      </c>
      <c r="AW24" s="46">
        <f t="shared" si="15"/>
        <v>27</v>
      </c>
      <c r="AX24" s="24">
        <v>12</v>
      </c>
      <c r="AY24" s="25">
        <v>18</v>
      </c>
      <c r="AZ24" s="25">
        <f t="shared" si="16"/>
        <v>30</v>
      </c>
      <c r="BA24" s="54">
        <f t="shared" si="29"/>
        <v>-0.25</v>
      </c>
      <c r="BB24" s="54">
        <f t="shared" si="29"/>
        <v>0.63636363636363635</v>
      </c>
      <c r="BC24" s="55">
        <f t="shared" si="22"/>
        <v>0.19318181818181818</v>
      </c>
      <c r="BD24" s="46">
        <v>19</v>
      </c>
      <c r="BE24" s="46">
        <v>18</v>
      </c>
      <c r="BF24" s="46">
        <f t="shared" si="18"/>
        <v>37</v>
      </c>
      <c r="BG24" s="26">
        <v>8</v>
      </c>
      <c r="BH24" s="27">
        <v>9</v>
      </c>
      <c r="BI24" s="28">
        <f t="shared" si="19"/>
        <v>17</v>
      </c>
      <c r="BJ24" s="54">
        <f t="shared" si="20"/>
        <v>-0.57894736842105265</v>
      </c>
      <c r="BK24" s="54">
        <f t="shared" si="20"/>
        <v>-0.5</v>
      </c>
      <c r="BL24" s="55">
        <f t="shared" si="21"/>
        <v>-0.53947368421052633</v>
      </c>
      <c r="BM24" s="56">
        <f t="shared" si="23"/>
        <v>-1.4657298326028976E-2</v>
      </c>
    </row>
    <row r="25" spans="1:65" x14ac:dyDescent="0.25">
      <c r="A25" s="20">
        <v>23</v>
      </c>
      <c r="B25" s="21">
        <v>2015</v>
      </c>
      <c r="C25" s="90" t="s">
        <v>25</v>
      </c>
      <c r="D25" s="185" t="s">
        <v>23</v>
      </c>
      <c r="E25" s="186" t="s">
        <v>150</v>
      </c>
      <c r="F25" s="21" t="s">
        <v>47</v>
      </c>
      <c r="G25" s="96" t="s">
        <v>96</v>
      </c>
      <c r="H25" s="34">
        <v>38</v>
      </c>
      <c r="I25" s="35">
        <v>25</v>
      </c>
      <c r="J25" s="62">
        <f t="shared" si="0"/>
        <v>63</v>
      </c>
      <c r="K25" s="37">
        <v>32</v>
      </c>
      <c r="L25" s="38">
        <v>48</v>
      </c>
      <c r="M25" s="63">
        <f t="shared" si="1"/>
        <v>80</v>
      </c>
      <c r="N25" s="40">
        <v>47</v>
      </c>
      <c r="O25" s="41">
        <v>32</v>
      </c>
      <c r="P25" s="64">
        <f t="shared" si="2"/>
        <v>79</v>
      </c>
      <c r="Q25" s="43">
        <f t="shared" si="26"/>
        <v>0.46875</v>
      </c>
      <c r="R25" s="43">
        <f t="shared" si="26"/>
        <v>-0.33333333333333331</v>
      </c>
      <c r="S25" s="44">
        <f t="shared" si="4"/>
        <v>6.7708333333333343E-2</v>
      </c>
      <c r="T25" s="45">
        <v>31</v>
      </c>
      <c r="U25" s="46">
        <v>31</v>
      </c>
      <c r="V25" s="65">
        <f t="shared" si="5"/>
        <v>62</v>
      </c>
      <c r="W25" s="48">
        <v>32</v>
      </c>
      <c r="X25" s="49">
        <v>31</v>
      </c>
      <c r="Y25" s="50">
        <f t="shared" si="6"/>
        <v>63</v>
      </c>
      <c r="Z25" s="51">
        <f t="shared" si="7"/>
        <v>3.2258064516129031E-2</v>
      </c>
      <c r="AA25" s="43">
        <f t="shared" si="7"/>
        <v>0</v>
      </c>
      <c r="AB25" s="44">
        <f t="shared" si="8"/>
        <v>1.6129032258064516E-2</v>
      </c>
      <c r="AC25" s="52">
        <v>36</v>
      </c>
      <c r="AD25" s="21">
        <v>34</v>
      </c>
      <c r="AE25" s="21">
        <f t="shared" si="9"/>
        <v>70</v>
      </c>
      <c r="AF25" s="53">
        <v>29</v>
      </c>
      <c r="AG25" s="53">
        <v>29</v>
      </c>
      <c r="AH25" s="53">
        <f t="shared" si="10"/>
        <v>58</v>
      </c>
      <c r="AI25" s="54">
        <f t="shared" si="27"/>
        <v>-0.19444444444444445</v>
      </c>
      <c r="AJ25" s="54">
        <f t="shared" si="27"/>
        <v>-0.14705882352941177</v>
      </c>
      <c r="AK25" s="55">
        <f t="shared" si="24"/>
        <v>-0.17075163398692811</v>
      </c>
      <c r="AL25" s="21">
        <v>35</v>
      </c>
      <c r="AM25" s="21">
        <v>41</v>
      </c>
      <c r="AN25" s="21">
        <f t="shared" si="12"/>
        <v>76</v>
      </c>
      <c r="AO25" s="22">
        <v>33</v>
      </c>
      <c r="AP25" s="23">
        <v>25</v>
      </c>
      <c r="AQ25" s="23">
        <f t="shared" si="13"/>
        <v>58</v>
      </c>
      <c r="AR25" s="54">
        <f t="shared" si="28"/>
        <v>-5.7142857142857141E-2</v>
      </c>
      <c r="AS25" s="54">
        <f t="shared" si="28"/>
        <v>-0.3902439024390244</v>
      </c>
      <c r="AT25" s="55">
        <f t="shared" si="25"/>
        <v>-0.22369337979094078</v>
      </c>
      <c r="AU25" s="46">
        <v>24</v>
      </c>
      <c r="AV25" s="46">
        <v>30</v>
      </c>
      <c r="AW25" s="46">
        <f t="shared" si="15"/>
        <v>54</v>
      </c>
      <c r="AX25" s="24">
        <v>30</v>
      </c>
      <c r="AY25" s="25">
        <v>27</v>
      </c>
      <c r="AZ25" s="25">
        <f t="shared" si="16"/>
        <v>57</v>
      </c>
      <c r="BA25" s="54">
        <f t="shared" si="29"/>
        <v>0.25</v>
      </c>
      <c r="BB25" s="54">
        <f t="shared" si="29"/>
        <v>-0.1</v>
      </c>
      <c r="BC25" s="55">
        <f t="shared" si="22"/>
        <v>7.4999999999999997E-2</v>
      </c>
      <c r="BD25" s="46">
        <v>31</v>
      </c>
      <c r="BE25" s="46">
        <v>37</v>
      </c>
      <c r="BF25" s="46">
        <f t="shared" si="18"/>
        <v>68</v>
      </c>
      <c r="BG25" s="26">
        <v>27</v>
      </c>
      <c r="BH25" s="27">
        <v>18</v>
      </c>
      <c r="BI25" s="28">
        <f t="shared" si="19"/>
        <v>45</v>
      </c>
      <c r="BJ25" s="54">
        <f t="shared" si="20"/>
        <v>-0.12903225806451613</v>
      </c>
      <c r="BK25" s="54">
        <f t="shared" si="20"/>
        <v>-0.51351351351351349</v>
      </c>
      <c r="BL25" s="55">
        <f t="shared" si="21"/>
        <v>-0.32127288578901481</v>
      </c>
      <c r="BM25" s="56">
        <f t="shared" si="23"/>
        <v>-9.281342232924765E-2</v>
      </c>
    </row>
    <row r="26" spans="1:65" x14ac:dyDescent="0.25">
      <c r="A26" s="20">
        <v>24</v>
      </c>
      <c r="B26" s="21">
        <v>2015</v>
      </c>
      <c r="C26" s="90" t="s">
        <v>25</v>
      </c>
      <c r="D26" s="185" t="s">
        <v>23</v>
      </c>
      <c r="E26" s="186" t="s">
        <v>150</v>
      </c>
      <c r="F26" s="21" t="s">
        <v>48</v>
      </c>
      <c r="G26" s="96" t="s">
        <v>97</v>
      </c>
      <c r="H26" s="34">
        <v>14</v>
      </c>
      <c r="I26" s="35">
        <v>19</v>
      </c>
      <c r="J26" s="62">
        <f t="shared" si="0"/>
        <v>33</v>
      </c>
      <c r="K26" s="37">
        <v>29</v>
      </c>
      <c r="L26" s="38">
        <v>21</v>
      </c>
      <c r="M26" s="63">
        <f t="shared" si="1"/>
        <v>50</v>
      </c>
      <c r="N26" s="40">
        <v>25</v>
      </c>
      <c r="O26" s="41">
        <v>18</v>
      </c>
      <c r="P26" s="64">
        <f t="shared" si="2"/>
        <v>43</v>
      </c>
      <c r="Q26" s="43">
        <f t="shared" si="26"/>
        <v>-0.13793103448275862</v>
      </c>
      <c r="R26" s="43">
        <f t="shared" si="26"/>
        <v>-0.14285714285714285</v>
      </c>
      <c r="S26" s="44">
        <f t="shared" si="4"/>
        <v>-0.14039408866995073</v>
      </c>
      <c r="T26" s="45">
        <v>18</v>
      </c>
      <c r="U26" s="46">
        <v>21</v>
      </c>
      <c r="V26" s="65">
        <f t="shared" si="5"/>
        <v>39</v>
      </c>
      <c r="W26" s="48">
        <v>20</v>
      </c>
      <c r="X26" s="49">
        <v>26</v>
      </c>
      <c r="Y26" s="50">
        <f t="shared" si="6"/>
        <v>46</v>
      </c>
      <c r="Z26" s="51">
        <f t="shared" si="7"/>
        <v>0.1111111111111111</v>
      </c>
      <c r="AA26" s="43">
        <f t="shared" si="7"/>
        <v>0.23809523809523808</v>
      </c>
      <c r="AB26" s="44">
        <f t="shared" si="8"/>
        <v>0.17460317460317459</v>
      </c>
      <c r="AC26" s="52">
        <v>14</v>
      </c>
      <c r="AD26" s="21">
        <v>15</v>
      </c>
      <c r="AE26" s="21">
        <f t="shared" si="9"/>
        <v>29</v>
      </c>
      <c r="AF26" s="53">
        <v>12</v>
      </c>
      <c r="AG26" s="53">
        <v>15</v>
      </c>
      <c r="AH26" s="53">
        <f t="shared" si="10"/>
        <v>27</v>
      </c>
      <c r="AI26" s="54">
        <f t="shared" si="27"/>
        <v>-0.14285714285714285</v>
      </c>
      <c r="AJ26" s="54">
        <f t="shared" si="27"/>
        <v>0</v>
      </c>
      <c r="AK26" s="55">
        <f t="shared" si="24"/>
        <v>-7.1428571428571425E-2</v>
      </c>
      <c r="AL26" s="21">
        <v>22</v>
      </c>
      <c r="AM26" s="21">
        <v>18</v>
      </c>
      <c r="AN26" s="21">
        <f t="shared" si="12"/>
        <v>40</v>
      </c>
      <c r="AO26" s="22">
        <v>19</v>
      </c>
      <c r="AP26" s="23">
        <v>16</v>
      </c>
      <c r="AQ26" s="23">
        <f t="shared" si="13"/>
        <v>35</v>
      </c>
      <c r="AR26" s="54">
        <f t="shared" si="28"/>
        <v>-0.13636363636363635</v>
      </c>
      <c r="AS26" s="54">
        <f t="shared" si="28"/>
        <v>-0.1111111111111111</v>
      </c>
      <c r="AT26" s="55">
        <f t="shared" si="25"/>
        <v>-0.12373737373737373</v>
      </c>
      <c r="AU26" s="46">
        <v>11</v>
      </c>
      <c r="AV26" s="46">
        <v>20</v>
      </c>
      <c r="AW26" s="46">
        <f t="shared" si="15"/>
        <v>31</v>
      </c>
      <c r="AX26" s="24">
        <v>11</v>
      </c>
      <c r="AY26" s="25">
        <v>20</v>
      </c>
      <c r="AZ26" s="25">
        <f t="shared" si="16"/>
        <v>31</v>
      </c>
      <c r="BA26" s="54">
        <f t="shared" si="29"/>
        <v>0</v>
      </c>
      <c r="BB26" s="54">
        <f t="shared" si="29"/>
        <v>0</v>
      </c>
      <c r="BC26" s="55">
        <f t="shared" si="22"/>
        <v>0</v>
      </c>
      <c r="BD26" s="46">
        <v>56</v>
      </c>
      <c r="BE26" s="46">
        <v>69</v>
      </c>
      <c r="BF26" s="46">
        <f t="shared" si="18"/>
        <v>125</v>
      </c>
      <c r="BG26" s="26">
        <v>18</v>
      </c>
      <c r="BH26" s="27">
        <v>14</v>
      </c>
      <c r="BI26" s="28">
        <f t="shared" si="19"/>
        <v>32</v>
      </c>
      <c r="BJ26" s="54">
        <f t="shared" si="20"/>
        <v>-0.6785714285714286</v>
      </c>
      <c r="BK26" s="54">
        <f t="shared" si="20"/>
        <v>-0.79710144927536231</v>
      </c>
      <c r="BL26" s="55">
        <f t="shared" si="21"/>
        <v>-0.73783643892339545</v>
      </c>
      <c r="BM26" s="56">
        <f t="shared" si="23"/>
        <v>-0.14979888302601946</v>
      </c>
    </row>
    <row r="27" spans="1:65" x14ac:dyDescent="0.25">
      <c r="A27" s="20">
        <v>25</v>
      </c>
      <c r="B27" s="21">
        <v>2015</v>
      </c>
      <c r="C27" s="90" t="s">
        <v>25</v>
      </c>
      <c r="D27" s="185" t="s">
        <v>23</v>
      </c>
      <c r="E27" s="186" t="s">
        <v>150</v>
      </c>
      <c r="F27" s="21" t="s">
        <v>49</v>
      </c>
      <c r="G27" s="96" t="s">
        <v>98</v>
      </c>
      <c r="H27" s="34">
        <v>56</v>
      </c>
      <c r="I27" s="35">
        <v>60</v>
      </c>
      <c r="J27" s="62">
        <f t="shared" si="0"/>
        <v>116</v>
      </c>
      <c r="K27" s="37">
        <v>28</v>
      </c>
      <c r="L27" s="38">
        <v>23</v>
      </c>
      <c r="M27" s="63">
        <f t="shared" si="1"/>
        <v>51</v>
      </c>
      <c r="N27" s="40">
        <v>24</v>
      </c>
      <c r="O27" s="41">
        <v>20</v>
      </c>
      <c r="P27" s="64">
        <f t="shared" si="2"/>
        <v>44</v>
      </c>
      <c r="Q27" s="43">
        <f t="shared" si="26"/>
        <v>-0.14285714285714285</v>
      </c>
      <c r="R27" s="43">
        <f t="shared" si="26"/>
        <v>-0.13043478260869565</v>
      </c>
      <c r="S27" s="44">
        <f t="shared" si="4"/>
        <v>-0.13664596273291924</v>
      </c>
      <c r="T27" s="45">
        <v>42</v>
      </c>
      <c r="U27" s="46">
        <v>47</v>
      </c>
      <c r="V27" s="65">
        <f t="shared" si="5"/>
        <v>89</v>
      </c>
      <c r="W27" s="48">
        <v>27</v>
      </c>
      <c r="X27" s="49">
        <v>30</v>
      </c>
      <c r="Y27" s="50">
        <f t="shared" si="6"/>
        <v>57</v>
      </c>
      <c r="Z27" s="51">
        <f t="shared" si="7"/>
        <v>-0.35714285714285715</v>
      </c>
      <c r="AA27" s="43">
        <f t="shared" si="7"/>
        <v>-0.36170212765957449</v>
      </c>
      <c r="AB27" s="44">
        <f t="shared" si="8"/>
        <v>-0.35942249240121582</v>
      </c>
      <c r="AC27" s="52">
        <v>52</v>
      </c>
      <c r="AD27" s="21">
        <v>38</v>
      </c>
      <c r="AE27" s="21">
        <f t="shared" si="9"/>
        <v>90</v>
      </c>
      <c r="AF27" s="53">
        <v>27</v>
      </c>
      <c r="AG27" s="53">
        <v>39</v>
      </c>
      <c r="AH27" s="53">
        <f t="shared" si="10"/>
        <v>66</v>
      </c>
      <c r="AI27" s="54">
        <f t="shared" si="27"/>
        <v>-0.48076923076923078</v>
      </c>
      <c r="AJ27" s="54">
        <f t="shared" si="27"/>
        <v>2.6315789473684209E-2</v>
      </c>
      <c r="AK27" s="55">
        <f t="shared" si="24"/>
        <v>-0.22722672064777327</v>
      </c>
      <c r="AL27" s="21">
        <v>39</v>
      </c>
      <c r="AM27" s="21">
        <v>38</v>
      </c>
      <c r="AN27" s="21">
        <f t="shared" si="12"/>
        <v>77</v>
      </c>
      <c r="AO27" s="22">
        <v>15</v>
      </c>
      <c r="AP27" s="23">
        <v>24</v>
      </c>
      <c r="AQ27" s="23">
        <f t="shared" si="13"/>
        <v>39</v>
      </c>
      <c r="AR27" s="54">
        <f t="shared" si="28"/>
        <v>-0.61538461538461542</v>
      </c>
      <c r="AS27" s="54">
        <f t="shared" si="28"/>
        <v>-0.36842105263157893</v>
      </c>
      <c r="AT27" s="55">
        <f t="shared" si="25"/>
        <v>-0.4919028340080972</v>
      </c>
      <c r="AU27" s="46">
        <v>26</v>
      </c>
      <c r="AV27" s="46">
        <v>27</v>
      </c>
      <c r="AW27" s="46">
        <f t="shared" si="15"/>
        <v>53</v>
      </c>
      <c r="AX27" s="24">
        <v>18</v>
      </c>
      <c r="AY27" s="25">
        <v>10</v>
      </c>
      <c r="AZ27" s="25">
        <f t="shared" si="16"/>
        <v>28</v>
      </c>
      <c r="BA27" s="54">
        <f t="shared" si="29"/>
        <v>-0.30769230769230771</v>
      </c>
      <c r="BB27" s="54">
        <f t="shared" si="29"/>
        <v>-0.62962962962962965</v>
      </c>
      <c r="BC27" s="55">
        <f t="shared" si="22"/>
        <v>-0.46866096866096868</v>
      </c>
      <c r="BD27" s="46">
        <v>28</v>
      </c>
      <c r="BE27" s="46">
        <v>25</v>
      </c>
      <c r="BF27" s="46">
        <f t="shared" si="18"/>
        <v>53</v>
      </c>
      <c r="BG27" s="26">
        <v>31</v>
      </c>
      <c r="BH27" s="27">
        <v>33</v>
      </c>
      <c r="BI27" s="28">
        <f t="shared" si="19"/>
        <v>64</v>
      </c>
      <c r="BJ27" s="54">
        <f t="shared" si="20"/>
        <v>0.10714285714285714</v>
      </c>
      <c r="BK27" s="54">
        <f t="shared" si="20"/>
        <v>0.32</v>
      </c>
      <c r="BL27" s="55">
        <f t="shared" si="21"/>
        <v>0.21357142857142858</v>
      </c>
      <c r="BM27" s="56">
        <f t="shared" si="23"/>
        <v>-0.24504792497992431</v>
      </c>
    </row>
    <row r="28" spans="1:65" x14ac:dyDescent="0.25">
      <c r="A28" s="20">
        <v>26</v>
      </c>
      <c r="B28" s="21">
        <v>2015</v>
      </c>
      <c r="C28" s="90" t="s">
        <v>25</v>
      </c>
      <c r="D28" s="185" t="s">
        <v>23</v>
      </c>
      <c r="E28" s="186" t="s">
        <v>151</v>
      </c>
      <c r="F28" s="21" t="s">
        <v>50</v>
      </c>
      <c r="G28" s="96" t="s">
        <v>99</v>
      </c>
      <c r="H28" s="34">
        <v>34</v>
      </c>
      <c r="I28" s="35">
        <v>45</v>
      </c>
      <c r="J28" s="62">
        <f t="shared" si="0"/>
        <v>79</v>
      </c>
      <c r="K28" s="37">
        <v>32</v>
      </c>
      <c r="L28" s="38">
        <v>40</v>
      </c>
      <c r="M28" s="63">
        <f t="shared" si="1"/>
        <v>72</v>
      </c>
      <c r="N28" s="40">
        <v>14</v>
      </c>
      <c r="O28" s="41">
        <v>14</v>
      </c>
      <c r="P28" s="64">
        <f t="shared" si="2"/>
        <v>28</v>
      </c>
      <c r="Q28" s="43">
        <f t="shared" si="26"/>
        <v>-0.5625</v>
      </c>
      <c r="R28" s="43">
        <f t="shared" si="26"/>
        <v>-0.65</v>
      </c>
      <c r="S28" s="44">
        <f t="shared" si="4"/>
        <v>-0.60624999999999996</v>
      </c>
      <c r="T28" s="45">
        <v>9</v>
      </c>
      <c r="U28" s="46">
        <v>13</v>
      </c>
      <c r="V28" s="65">
        <f t="shared" si="5"/>
        <v>22</v>
      </c>
      <c r="W28" s="48">
        <v>11</v>
      </c>
      <c r="X28" s="49">
        <v>15</v>
      </c>
      <c r="Y28" s="50">
        <f t="shared" si="6"/>
        <v>26</v>
      </c>
      <c r="Z28" s="51">
        <f t="shared" si="7"/>
        <v>0.22222222222222221</v>
      </c>
      <c r="AA28" s="43">
        <f t="shared" si="7"/>
        <v>0.15384615384615385</v>
      </c>
      <c r="AB28" s="44">
        <f t="shared" si="8"/>
        <v>0.18803418803418803</v>
      </c>
      <c r="AC28" s="52">
        <v>16</v>
      </c>
      <c r="AD28" s="21">
        <v>13</v>
      </c>
      <c r="AE28" s="21">
        <f t="shared" si="9"/>
        <v>29</v>
      </c>
      <c r="AF28" s="53">
        <v>19</v>
      </c>
      <c r="AG28" s="53">
        <v>17</v>
      </c>
      <c r="AH28" s="53">
        <f t="shared" si="10"/>
        <v>36</v>
      </c>
      <c r="AI28" s="54">
        <f t="shared" si="27"/>
        <v>0.1875</v>
      </c>
      <c r="AJ28" s="54">
        <f t="shared" si="27"/>
        <v>0.30769230769230771</v>
      </c>
      <c r="AK28" s="55">
        <f t="shared" si="24"/>
        <v>0.24759615384615385</v>
      </c>
      <c r="AL28" s="21">
        <v>16</v>
      </c>
      <c r="AM28" s="21">
        <v>10</v>
      </c>
      <c r="AN28" s="21">
        <f t="shared" si="12"/>
        <v>26</v>
      </c>
      <c r="AO28" s="22">
        <v>17</v>
      </c>
      <c r="AP28" s="23">
        <v>10</v>
      </c>
      <c r="AQ28" s="23">
        <f t="shared" si="13"/>
        <v>27</v>
      </c>
      <c r="AR28" s="54">
        <f t="shared" si="28"/>
        <v>6.25E-2</v>
      </c>
      <c r="AS28" s="54">
        <f t="shared" si="28"/>
        <v>0</v>
      </c>
      <c r="AT28" s="55">
        <f t="shared" si="25"/>
        <v>3.125E-2</v>
      </c>
      <c r="AU28" s="46">
        <v>8</v>
      </c>
      <c r="AV28" s="46">
        <v>14</v>
      </c>
      <c r="AW28" s="46">
        <f t="shared" si="15"/>
        <v>22</v>
      </c>
      <c r="AX28" s="24">
        <v>6</v>
      </c>
      <c r="AY28" s="25">
        <v>15</v>
      </c>
      <c r="AZ28" s="25">
        <f t="shared" si="16"/>
        <v>21</v>
      </c>
      <c r="BA28" s="54">
        <f t="shared" si="29"/>
        <v>-0.25</v>
      </c>
      <c r="BB28" s="54">
        <f t="shared" si="29"/>
        <v>7.1428571428571425E-2</v>
      </c>
      <c r="BC28" s="55">
        <f t="shared" si="22"/>
        <v>-8.9285714285714288E-2</v>
      </c>
      <c r="BD28" s="46">
        <v>67</v>
      </c>
      <c r="BE28" s="46">
        <v>71</v>
      </c>
      <c r="BF28" s="46">
        <f t="shared" si="18"/>
        <v>138</v>
      </c>
      <c r="BG28" s="26">
        <v>12</v>
      </c>
      <c r="BH28" s="27">
        <v>23</v>
      </c>
      <c r="BI28" s="28">
        <f t="shared" si="19"/>
        <v>35</v>
      </c>
      <c r="BJ28" s="54">
        <f t="shared" si="20"/>
        <v>-0.82089552238805974</v>
      </c>
      <c r="BK28" s="54">
        <f t="shared" si="20"/>
        <v>-0.676056338028169</v>
      </c>
      <c r="BL28" s="55">
        <f t="shared" si="21"/>
        <v>-0.74847593020811432</v>
      </c>
      <c r="BM28" s="56">
        <f t="shared" si="23"/>
        <v>-0.16285521710224779</v>
      </c>
    </row>
    <row r="29" spans="1:65" x14ac:dyDescent="0.25">
      <c r="A29" s="20">
        <v>27</v>
      </c>
      <c r="B29" s="21">
        <v>2015</v>
      </c>
      <c r="C29" s="90" t="s">
        <v>25</v>
      </c>
      <c r="D29" s="185" t="s">
        <v>23</v>
      </c>
      <c r="E29" s="186" t="s">
        <v>151</v>
      </c>
      <c r="F29" s="21" t="s">
        <v>51</v>
      </c>
      <c r="G29" s="96" t="s">
        <v>100</v>
      </c>
      <c r="H29" s="34">
        <v>85</v>
      </c>
      <c r="I29" s="35">
        <v>89</v>
      </c>
      <c r="J29" s="62">
        <f t="shared" si="0"/>
        <v>174</v>
      </c>
      <c r="K29" s="37">
        <v>64</v>
      </c>
      <c r="L29" s="38">
        <v>67</v>
      </c>
      <c r="M29" s="63">
        <f t="shared" si="1"/>
        <v>131</v>
      </c>
      <c r="N29" s="40">
        <v>52</v>
      </c>
      <c r="O29" s="41">
        <v>64</v>
      </c>
      <c r="P29" s="64">
        <f t="shared" si="2"/>
        <v>116</v>
      </c>
      <c r="Q29" s="43">
        <f t="shared" si="26"/>
        <v>-0.1875</v>
      </c>
      <c r="R29" s="43">
        <f t="shared" si="26"/>
        <v>-4.4776119402985072E-2</v>
      </c>
      <c r="S29" s="44">
        <f t="shared" si="4"/>
        <v>-0.11613805970149253</v>
      </c>
      <c r="T29" s="45">
        <v>75</v>
      </c>
      <c r="U29" s="46">
        <v>76</v>
      </c>
      <c r="V29" s="65">
        <f t="shared" si="5"/>
        <v>151</v>
      </c>
      <c r="W29" s="48">
        <v>84</v>
      </c>
      <c r="X29" s="49">
        <v>74</v>
      </c>
      <c r="Y29" s="50">
        <f t="shared" si="6"/>
        <v>158</v>
      </c>
      <c r="Z29" s="51">
        <f t="shared" si="7"/>
        <v>0.12</v>
      </c>
      <c r="AA29" s="43">
        <f t="shared" si="7"/>
        <v>-2.6315789473684209E-2</v>
      </c>
      <c r="AB29" s="44">
        <f t="shared" si="8"/>
        <v>4.6842105263157893E-2</v>
      </c>
      <c r="AC29" s="52">
        <v>76</v>
      </c>
      <c r="AD29" s="21">
        <v>75</v>
      </c>
      <c r="AE29" s="21">
        <f t="shared" si="9"/>
        <v>151</v>
      </c>
      <c r="AF29" s="53">
        <v>71</v>
      </c>
      <c r="AG29" s="53">
        <v>67</v>
      </c>
      <c r="AH29" s="53">
        <f t="shared" si="10"/>
        <v>138</v>
      </c>
      <c r="AI29" s="54">
        <f t="shared" si="27"/>
        <v>-6.5789473684210523E-2</v>
      </c>
      <c r="AJ29" s="54">
        <f t="shared" si="27"/>
        <v>-0.10666666666666667</v>
      </c>
      <c r="AK29" s="55">
        <f t="shared" si="24"/>
        <v>-8.6228070175438598E-2</v>
      </c>
      <c r="AL29" s="21">
        <v>69</v>
      </c>
      <c r="AM29" s="21">
        <v>82</v>
      </c>
      <c r="AN29" s="21">
        <f t="shared" si="12"/>
        <v>151</v>
      </c>
      <c r="AO29" s="22">
        <v>42</v>
      </c>
      <c r="AP29" s="23">
        <v>53</v>
      </c>
      <c r="AQ29" s="23">
        <f t="shared" si="13"/>
        <v>95</v>
      </c>
      <c r="AR29" s="54">
        <f t="shared" si="28"/>
        <v>-0.39130434782608697</v>
      </c>
      <c r="AS29" s="54">
        <f t="shared" si="28"/>
        <v>-0.35365853658536583</v>
      </c>
      <c r="AT29" s="55">
        <f t="shared" si="25"/>
        <v>-0.37248144220572643</v>
      </c>
      <c r="AU29" s="46">
        <v>56</v>
      </c>
      <c r="AV29" s="46">
        <v>63</v>
      </c>
      <c r="AW29" s="46">
        <f t="shared" si="15"/>
        <v>119</v>
      </c>
      <c r="AX29" s="24">
        <v>47</v>
      </c>
      <c r="AY29" s="25">
        <v>63</v>
      </c>
      <c r="AZ29" s="25">
        <f t="shared" si="16"/>
        <v>110</v>
      </c>
      <c r="BA29" s="54">
        <f t="shared" si="29"/>
        <v>-0.16071428571428573</v>
      </c>
      <c r="BB29" s="54">
        <f t="shared" si="29"/>
        <v>0</v>
      </c>
      <c r="BC29" s="55">
        <f t="shared" si="22"/>
        <v>-8.0357142857142863E-2</v>
      </c>
      <c r="BD29" s="46">
        <v>18</v>
      </c>
      <c r="BE29" s="46">
        <v>23</v>
      </c>
      <c r="BF29" s="46">
        <f t="shared" si="18"/>
        <v>41</v>
      </c>
      <c r="BG29" s="26">
        <v>34</v>
      </c>
      <c r="BH29" s="27">
        <v>42</v>
      </c>
      <c r="BI29" s="28">
        <f t="shared" si="19"/>
        <v>76</v>
      </c>
      <c r="BJ29" s="54">
        <f t="shared" si="20"/>
        <v>0.88888888888888884</v>
      </c>
      <c r="BK29" s="54">
        <f t="shared" si="20"/>
        <v>0.82608695652173914</v>
      </c>
      <c r="BL29" s="55">
        <f t="shared" si="21"/>
        <v>0.85748792270531404</v>
      </c>
      <c r="BM29" s="56">
        <f t="shared" si="23"/>
        <v>4.152088550477858E-2</v>
      </c>
    </row>
    <row r="30" spans="1:65" x14ac:dyDescent="0.25">
      <c r="A30" s="20">
        <v>28</v>
      </c>
      <c r="B30" s="21">
        <v>2015</v>
      </c>
      <c r="C30" s="90" t="s">
        <v>25</v>
      </c>
      <c r="D30" s="185" t="s">
        <v>23</v>
      </c>
      <c r="E30" s="186" t="s">
        <v>151</v>
      </c>
      <c r="F30" s="21" t="s">
        <v>52</v>
      </c>
      <c r="G30" s="96" t="s">
        <v>101</v>
      </c>
      <c r="H30" s="34">
        <v>25</v>
      </c>
      <c r="I30" s="35">
        <v>25</v>
      </c>
      <c r="J30" s="62">
        <f t="shared" si="0"/>
        <v>50</v>
      </c>
      <c r="K30" s="37">
        <v>43</v>
      </c>
      <c r="L30" s="38">
        <v>35</v>
      </c>
      <c r="M30" s="63">
        <f t="shared" si="1"/>
        <v>78</v>
      </c>
      <c r="N30" s="40">
        <v>31</v>
      </c>
      <c r="O30" s="41">
        <v>29</v>
      </c>
      <c r="P30" s="64">
        <f t="shared" si="2"/>
        <v>60</v>
      </c>
      <c r="Q30" s="43">
        <f t="shared" si="26"/>
        <v>-0.27906976744186046</v>
      </c>
      <c r="R30" s="43">
        <f t="shared" si="26"/>
        <v>-0.17142857142857143</v>
      </c>
      <c r="S30" s="44">
        <f t="shared" si="4"/>
        <v>-0.22524916943521595</v>
      </c>
      <c r="T30" s="45">
        <v>20</v>
      </c>
      <c r="U30" s="46">
        <v>26</v>
      </c>
      <c r="V30" s="65">
        <f t="shared" si="5"/>
        <v>46</v>
      </c>
      <c r="W30" s="48">
        <v>21</v>
      </c>
      <c r="X30" s="49">
        <v>28</v>
      </c>
      <c r="Y30" s="50">
        <f t="shared" si="6"/>
        <v>49</v>
      </c>
      <c r="Z30" s="51">
        <f t="shared" si="7"/>
        <v>0.05</v>
      </c>
      <c r="AA30" s="43">
        <f t="shared" si="7"/>
        <v>7.6923076923076927E-2</v>
      </c>
      <c r="AB30" s="44">
        <f t="shared" si="8"/>
        <v>6.3461538461538458E-2</v>
      </c>
      <c r="AC30" s="52">
        <v>25</v>
      </c>
      <c r="AD30" s="21">
        <v>14</v>
      </c>
      <c r="AE30" s="21">
        <f t="shared" si="9"/>
        <v>39</v>
      </c>
      <c r="AF30" s="53">
        <v>28</v>
      </c>
      <c r="AG30" s="53">
        <v>14</v>
      </c>
      <c r="AH30" s="53">
        <f t="shared" si="10"/>
        <v>42</v>
      </c>
      <c r="AI30" s="54">
        <f t="shared" si="27"/>
        <v>0.12</v>
      </c>
      <c r="AJ30" s="54">
        <f t="shared" si="27"/>
        <v>0</v>
      </c>
      <c r="AK30" s="55">
        <f t="shared" si="24"/>
        <v>0.06</v>
      </c>
      <c r="AL30" s="21">
        <v>20</v>
      </c>
      <c r="AM30" s="21">
        <v>27</v>
      </c>
      <c r="AN30" s="21">
        <f t="shared" si="12"/>
        <v>47</v>
      </c>
      <c r="AO30" s="22">
        <v>22</v>
      </c>
      <c r="AP30" s="23">
        <v>30</v>
      </c>
      <c r="AQ30" s="23">
        <f t="shared" si="13"/>
        <v>52</v>
      </c>
      <c r="AR30" s="54">
        <f t="shared" si="28"/>
        <v>0.1</v>
      </c>
      <c r="AS30" s="54">
        <f t="shared" si="28"/>
        <v>0.1111111111111111</v>
      </c>
      <c r="AT30" s="55">
        <f t="shared" si="25"/>
        <v>0.10555555555555556</v>
      </c>
      <c r="AU30" s="46">
        <v>10</v>
      </c>
      <c r="AV30" s="46">
        <v>13</v>
      </c>
      <c r="AW30" s="46">
        <f t="shared" si="15"/>
        <v>23</v>
      </c>
      <c r="AX30" s="24">
        <v>12</v>
      </c>
      <c r="AY30" s="25">
        <v>12</v>
      </c>
      <c r="AZ30" s="25">
        <f t="shared" si="16"/>
        <v>24</v>
      </c>
      <c r="BA30" s="54">
        <f t="shared" si="29"/>
        <v>0.2</v>
      </c>
      <c r="BB30" s="54">
        <f t="shared" si="29"/>
        <v>-7.6923076923076927E-2</v>
      </c>
      <c r="BC30" s="55">
        <f t="shared" si="22"/>
        <v>6.1538461538461542E-2</v>
      </c>
      <c r="BD30" s="46">
        <v>0</v>
      </c>
      <c r="BE30" s="46">
        <v>0</v>
      </c>
      <c r="BF30" s="46">
        <f t="shared" si="18"/>
        <v>0</v>
      </c>
      <c r="BG30" s="26">
        <v>8</v>
      </c>
      <c r="BH30" s="27">
        <v>10</v>
      </c>
      <c r="BI30" s="28">
        <f t="shared" si="19"/>
        <v>18</v>
      </c>
      <c r="BJ30" s="54" t="e">
        <f t="shared" si="20"/>
        <v>#DIV/0!</v>
      </c>
      <c r="BK30" s="54" t="e">
        <f t="shared" si="20"/>
        <v>#DIV/0!</v>
      </c>
      <c r="BL30" s="55" t="e">
        <f t="shared" si="21"/>
        <v>#DIV/0!</v>
      </c>
      <c r="BM30" s="56" t="e">
        <f t="shared" si="23"/>
        <v>#DIV/0!</v>
      </c>
    </row>
    <row r="31" spans="1:65" x14ac:dyDescent="0.25">
      <c r="A31" s="20">
        <v>29</v>
      </c>
      <c r="B31" s="21">
        <v>2015</v>
      </c>
      <c r="C31" s="90" t="s">
        <v>25</v>
      </c>
      <c r="D31" s="185" t="s">
        <v>23</v>
      </c>
      <c r="E31" s="186" t="s">
        <v>151</v>
      </c>
      <c r="F31" s="21" t="s">
        <v>53</v>
      </c>
      <c r="G31" s="96" t="s">
        <v>102</v>
      </c>
      <c r="H31" s="34">
        <v>28</v>
      </c>
      <c r="I31" s="35">
        <v>35</v>
      </c>
      <c r="J31" s="62">
        <f t="shared" si="0"/>
        <v>63</v>
      </c>
      <c r="K31" s="37">
        <v>23</v>
      </c>
      <c r="L31" s="38">
        <v>20</v>
      </c>
      <c r="M31" s="63">
        <f t="shared" si="1"/>
        <v>43</v>
      </c>
      <c r="N31" s="40">
        <v>22</v>
      </c>
      <c r="O31" s="41">
        <v>17</v>
      </c>
      <c r="P31" s="64">
        <f t="shared" si="2"/>
        <v>39</v>
      </c>
      <c r="Q31" s="43">
        <f t="shared" si="26"/>
        <v>-4.3478260869565216E-2</v>
      </c>
      <c r="R31" s="43">
        <f t="shared" si="26"/>
        <v>-0.15</v>
      </c>
      <c r="S31" s="44">
        <f t="shared" si="4"/>
        <v>-9.6739130434782605E-2</v>
      </c>
      <c r="T31" s="45">
        <v>29</v>
      </c>
      <c r="U31" s="46">
        <v>24</v>
      </c>
      <c r="V31" s="65">
        <f t="shared" si="5"/>
        <v>53</v>
      </c>
      <c r="W31" s="48">
        <v>28</v>
      </c>
      <c r="X31" s="49">
        <v>24</v>
      </c>
      <c r="Y31" s="50">
        <f t="shared" si="6"/>
        <v>52</v>
      </c>
      <c r="Z31" s="51">
        <f t="shared" si="7"/>
        <v>-3.4482758620689655E-2</v>
      </c>
      <c r="AA31" s="43">
        <f t="shared" si="7"/>
        <v>0</v>
      </c>
      <c r="AB31" s="44">
        <f t="shared" si="8"/>
        <v>-1.7241379310344827E-2</v>
      </c>
      <c r="AC31" s="52">
        <v>25</v>
      </c>
      <c r="AD31" s="21">
        <v>24</v>
      </c>
      <c r="AE31" s="21">
        <f t="shared" si="9"/>
        <v>49</v>
      </c>
      <c r="AF31" s="53">
        <v>26</v>
      </c>
      <c r="AG31" s="53">
        <v>22</v>
      </c>
      <c r="AH31" s="53">
        <f t="shared" si="10"/>
        <v>48</v>
      </c>
      <c r="AI31" s="54">
        <f t="shared" si="27"/>
        <v>0.04</v>
      </c>
      <c r="AJ31" s="54">
        <f t="shared" si="27"/>
        <v>-8.3333333333333329E-2</v>
      </c>
      <c r="AK31" s="55">
        <f t="shared" si="24"/>
        <v>-2.1666666666666664E-2</v>
      </c>
      <c r="AL31" s="21">
        <v>19</v>
      </c>
      <c r="AM31" s="21">
        <v>26</v>
      </c>
      <c r="AN31" s="21">
        <f t="shared" si="12"/>
        <v>45</v>
      </c>
      <c r="AO31" s="22">
        <v>17</v>
      </c>
      <c r="AP31" s="23">
        <v>27</v>
      </c>
      <c r="AQ31" s="23">
        <f t="shared" si="13"/>
        <v>44</v>
      </c>
      <c r="AR31" s="54">
        <f t="shared" si="28"/>
        <v>-0.10526315789473684</v>
      </c>
      <c r="AS31" s="54">
        <f t="shared" si="28"/>
        <v>3.8461538461538464E-2</v>
      </c>
      <c r="AT31" s="55">
        <f t="shared" si="25"/>
        <v>-3.3400809716599186E-2</v>
      </c>
      <c r="AU31" s="46">
        <v>18</v>
      </c>
      <c r="AV31" s="46">
        <v>22</v>
      </c>
      <c r="AW31" s="46">
        <f t="shared" si="15"/>
        <v>40</v>
      </c>
      <c r="AX31" s="24">
        <v>19</v>
      </c>
      <c r="AY31" s="25">
        <v>22</v>
      </c>
      <c r="AZ31" s="25">
        <f t="shared" si="16"/>
        <v>41</v>
      </c>
      <c r="BA31" s="54">
        <f t="shared" si="29"/>
        <v>5.5555555555555552E-2</v>
      </c>
      <c r="BB31" s="54">
        <f t="shared" si="29"/>
        <v>0</v>
      </c>
      <c r="BC31" s="55">
        <f t="shared" si="22"/>
        <v>2.7777777777777776E-2</v>
      </c>
      <c r="BD31" s="46">
        <v>41</v>
      </c>
      <c r="BE31" s="46">
        <v>34</v>
      </c>
      <c r="BF31" s="46">
        <f t="shared" si="18"/>
        <v>75</v>
      </c>
      <c r="BG31" s="26">
        <v>12</v>
      </c>
      <c r="BH31" s="27">
        <v>10</v>
      </c>
      <c r="BI31" s="28">
        <f t="shared" si="19"/>
        <v>22</v>
      </c>
      <c r="BJ31" s="54">
        <f t="shared" si="20"/>
        <v>-0.70731707317073167</v>
      </c>
      <c r="BK31" s="54">
        <f t="shared" si="20"/>
        <v>-0.70588235294117652</v>
      </c>
      <c r="BL31" s="55">
        <f t="shared" si="21"/>
        <v>-0.70659971305595404</v>
      </c>
      <c r="BM31" s="56">
        <f t="shared" si="23"/>
        <v>-0.14131165356776157</v>
      </c>
    </row>
    <row r="32" spans="1:65" x14ac:dyDescent="0.25">
      <c r="A32" s="20">
        <v>30</v>
      </c>
      <c r="B32" s="21">
        <v>2015</v>
      </c>
      <c r="C32" s="90" t="s">
        <v>25</v>
      </c>
      <c r="D32" s="185" t="s">
        <v>23</v>
      </c>
      <c r="E32" s="186" t="s">
        <v>151</v>
      </c>
      <c r="F32" s="21" t="s">
        <v>54</v>
      </c>
      <c r="G32" s="96" t="s">
        <v>103</v>
      </c>
      <c r="H32" s="34">
        <v>36</v>
      </c>
      <c r="I32" s="35">
        <v>34</v>
      </c>
      <c r="J32" s="62">
        <f t="shared" si="0"/>
        <v>70</v>
      </c>
      <c r="K32" s="37">
        <v>30</v>
      </c>
      <c r="L32" s="38">
        <v>33</v>
      </c>
      <c r="M32" s="63">
        <f t="shared" si="1"/>
        <v>63</v>
      </c>
      <c r="N32" s="40">
        <v>30</v>
      </c>
      <c r="O32" s="41">
        <v>30</v>
      </c>
      <c r="P32" s="64">
        <f t="shared" si="2"/>
        <v>60</v>
      </c>
      <c r="Q32" s="43">
        <f t="shared" si="26"/>
        <v>0</v>
      </c>
      <c r="R32" s="43">
        <f t="shared" si="26"/>
        <v>-9.0909090909090912E-2</v>
      </c>
      <c r="S32" s="44">
        <f t="shared" si="4"/>
        <v>-4.5454545454545456E-2</v>
      </c>
      <c r="T32" s="45">
        <v>34</v>
      </c>
      <c r="U32" s="46">
        <v>46</v>
      </c>
      <c r="V32" s="65">
        <f t="shared" si="5"/>
        <v>80</v>
      </c>
      <c r="W32" s="48">
        <v>32</v>
      </c>
      <c r="X32" s="49">
        <v>43</v>
      </c>
      <c r="Y32" s="50">
        <f t="shared" si="6"/>
        <v>75</v>
      </c>
      <c r="Z32" s="51">
        <f t="shared" si="7"/>
        <v>-5.8823529411764705E-2</v>
      </c>
      <c r="AA32" s="43">
        <f t="shared" si="7"/>
        <v>-6.5217391304347824E-2</v>
      </c>
      <c r="AB32" s="44">
        <f t="shared" si="8"/>
        <v>-6.2020460358056265E-2</v>
      </c>
      <c r="AC32" s="52">
        <v>28</v>
      </c>
      <c r="AD32" s="21">
        <v>41</v>
      </c>
      <c r="AE32" s="21">
        <f t="shared" si="9"/>
        <v>69</v>
      </c>
      <c r="AF32" s="53">
        <v>26</v>
      </c>
      <c r="AG32" s="53">
        <v>36</v>
      </c>
      <c r="AH32" s="53">
        <f t="shared" si="10"/>
        <v>62</v>
      </c>
      <c r="AI32" s="54">
        <f t="shared" si="27"/>
        <v>-7.1428571428571425E-2</v>
      </c>
      <c r="AJ32" s="54">
        <f t="shared" si="27"/>
        <v>-0.12195121951219512</v>
      </c>
      <c r="AK32" s="55">
        <f t="shared" si="24"/>
        <v>-9.6689895470383272E-2</v>
      </c>
      <c r="AL32" s="21">
        <v>28</v>
      </c>
      <c r="AM32" s="21">
        <v>43</v>
      </c>
      <c r="AN32" s="21">
        <f t="shared" si="12"/>
        <v>71</v>
      </c>
      <c r="AO32" s="22">
        <v>33</v>
      </c>
      <c r="AP32" s="23">
        <v>44</v>
      </c>
      <c r="AQ32" s="23">
        <f t="shared" si="13"/>
        <v>77</v>
      </c>
      <c r="AR32" s="54">
        <f t="shared" si="28"/>
        <v>0.17857142857142858</v>
      </c>
      <c r="AS32" s="54">
        <f t="shared" si="28"/>
        <v>2.3255813953488372E-2</v>
      </c>
      <c r="AT32" s="55">
        <f t="shared" si="25"/>
        <v>0.10091362126245848</v>
      </c>
      <c r="AU32" s="46">
        <v>36</v>
      </c>
      <c r="AV32" s="46">
        <v>33</v>
      </c>
      <c r="AW32" s="46">
        <f t="shared" si="15"/>
        <v>69</v>
      </c>
      <c r="AX32" s="24">
        <v>33</v>
      </c>
      <c r="AY32" s="25">
        <v>34</v>
      </c>
      <c r="AZ32" s="25">
        <f t="shared" si="16"/>
        <v>67</v>
      </c>
      <c r="BA32" s="54">
        <f t="shared" si="29"/>
        <v>-8.3333333333333329E-2</v>
      </c>
      <c r="BB32" s="54">
        <f t="shared" si="29"/>
        <v>3.0303030303030304E-2</v>
      </c>
      <c r="BC32" s="55">
        <f t="shared" si="22"/>
        <v>-2.6515151515151512E-2</v>
      </c>
      <c r="BD32" s="46">
        <v>36</v>
      </c>
      <c r="BE32" s="46">
        <v>38</v>
      </c>
      <c r="BF32" s="46">
        <f t="shared" si="18"/>
        <v>74</v>
      </c>
      <c r="BG32" s="26">
        <v>19</v>
      </c>
      <c r="BH32" s="27">
        <v>31</v>
      </c>
      <c r="BI32" s="28">
        <f t="shared" si="19"/>
        <v>50</v>
      </c>
      <c r="BJ32" s="54">
        <f t="shared" si="20"/>
        <v>-0.47222222222222221</v>
      </c>
      <c r="BK32" s="54">
        <f t="shared" si="20"/>
        <v>-0.18421052631578946</v>
      </c>
      <c r="BL32" s="55">
        <f t="shared" si="21"/>
        <v>-0.32821637426900585</v>
      </c>
      <c r="BM32" s="56">
        <f t="shared" si="23"/>
        <v>-7.6330467634113983E-2</v>
      </c>
    </row>
    <row r="33" spans="1:65" x14ac:dyDescent="0.25">
      <c r="A33" s="20">
        <v>31</v>
      </c>
      <c r="B33" s="21">
        <v>2015</v>
      </c>
      <c r="C33" s="90" t="s">
        <v>25</v>
      </c>
      <c r="D33" s="185" t="s">
        <v>23</v>
      </c>
      <c r="E33" s="186" t="s">
        <v>151</v>
      </c>
      <c r="F33" s="21" t="s">
        <v>55</v>
      </c>
      <c r="G33" s="96" t="s">
        <v>104</v>
      </c>
      <c r="H33" s="34">
        <v>30</v>
      </c>
      <c r="I33" s="35">
        <v>33</v>
      </c>
      <c r="J33" s="62">
        <f t="shared" si="0"/>
        <v>63</v>
      </c>
      <c r="K33" s="37">
        <v>13</v>
      </c>
      <c r="L33" s="38">
        <v>23</v>
      </c>
      <c r="M33" s="63">
        <f t="shared" si="1"/>
        <v>36</v>
      </c>
      <c r="N33" s="40">
        <v>12</v>
      </c>
      <c r="O33" s="41">
        <v>18</v>
      </c>
      <c r="P33" s="64">
        <f t="shared" si="2"/>
        <v>30</v>
      </c>
      <c r="Q33" s="43">
        <f t="shared" si="26"/>
        <v>-7.6923076923076927E-2</v>
      </c>
      <c r="R33" s="43">
        <f t="shared" si="26"/>
        <v>-0.21739130434782608</v>
      </c>
      <c r="S33" s="44">
        <f t="shared" si="4"/>
        <v>-0.14715719063545152</v>
      </c>
      <c r="T33" s="45">
        <v>14</v>
      </c>
      <c r="U33" s="46">
        <v>12</v>
      </c>
      <c r="V33" s="65">
        <f t="shared" si="5"/>
        <v>26</v>
      </c>
      <c r="W33" s="48">
        <v>14</v>
      </c>
      <c r="X33" s="49">
        <v>12</v>
      </c>
      <c r="Y33" s="50">
        <f t="shared" si="6"/>
        <v>26</v>
      </c>
      <c r="Z33" s="51">
        <f t="shared" si="7"/>
        <v>0</v>
      </c>
      <c r="AA33" s="43">
        <f t="shared" si="7"/>
        <v>0</v>
      </c>
      <c r="AB33" s="44">
        <f t="shared" si="8"/>
        <v>0</v>
      </c>
      <c r="AC33" s="52">
        <v>17</v>
      </c>
      <c r="AD33" s="21">
        <v>20</v>
      </c>
      <c r="AE33" s="21">
        <f t="shared" si="9"/>
        <v>37</v>
      </c>
      <c r="AF33" s="53">
        <v>30</v>
      </c>
      <c r="AG33" s="53">
        <v>25</v>
      </c>
      <c r="AH33" s="53">
        <f t="shared" si="10"/>
        <v>55</v>
      </c>
      <c r="AI33" s="54">
        <f t="shared" si="27"/>
        <v>0.76470588235294112</v>
      </c>
      <c r="AJ33" s="54">
        <f t="shared" si="27"/>
        <v>0.25</v>
      </c>
      <c r="AK33" s="55">
        <f t="shared" si="24"/>
        <v>0.50735294117647056</v>
      </c>
      <c r="AL33" s="21">
        <v>30</v>
      </c>
      <c r="AM33" s="21">
        <v>35</v>
      </c>
      <c r="AN33" s="21">
        <f t="shared" si="12"/>
        <v>65</v>
      </c>
      <c r="AO33" s="22">
        <v>17</v>
      </c>
      <c r="AP33" s="23">
        <v>17</v>
      </c>
      <c r="AQ33" s="23">
        <f t="shared" si="13"/>
        <v>34</v>
      </c>
      <c r="AR33" s="54">
        <f t="shared" si="28"/>
        <v>-0.43333333333333335</v>
      </c>
      <c r="AS33" s="54">
        <f t="shared" si="28"/>
        <v>-0.51428571428571423</v>
      </c>
      <c r="AT33" s="55">
        <f t="shared" si="25"/>
        <v>-0.47380952380952379</v>
      </c>
      <c r="AU33" s="46">
        <v>10</v>
      </c>
      <c r="AV33" s="46">
        <v>14</v>
      </c>
      <c r="AW33" s="46">
        <f t="shared" si="15"/>
        <v>24</v>
      </c>
      <c r="AX33" s="24">
        <v>10</v>
      </c>
      <c r="AY33" s="25">
        <v>13</v>
      </c>
      <c r="AZ33" s="25">
        <f t="shared" si="16"/>
        <v>23</v>
      </c>
      <c r="BA33" s="54">
        <f t="shared" si="29"/>
        <v>0</v>
      </c>
      <c r="BB33" s="54">
        <f t="shared" si="29"/>
        <v>-7.1428571428571425E-2</v>
      </c>
      <c r="BC33" s="55">
        <f t="shared" si="22"/>
        <v>-3.5714285714285712E-2</v>
      </c>
      <c r="BD33" s="46">
        <v>0</v>
      </c>
      <c r="BE33" s="46">
        <v>0</v>
      </c>
      <c r="BF33" s="46">
        <f t="shared" si="18"/>
        <v>0</v>
      </c>
      <c r="BG33" s="26">
        <v>9</v>
      </c>
      <c r="BH33" s="27">
        <v>12</v>
      </c>
      <c r="BI33" s="28">
        <f t="shared" si="19"/>
        <v>21</v>
      </c>
      <c r="BJ33" s="54" t="e">
        <f t="shared" si="20"/>
        <v>#DIV/0!</v>
      </c>
      <c r="BK33" s="54" t="e">
        <f t="shared" si="20"/>
        <v>#DIV/0!</v>
      </c>
      <c r="BL33" s="55" t="e">
        <f t="shared" si="21"/>
        <v>#DIV/0!</v>
      </c>
      <c r="BM33" s="56" t="e">
        <f t="shared" si="23"/>
        <v>#DIV/0!</v>
      </c>
    </row>
    <row r="34" spans="1:65" x14ac:dyDescent="0.25">
      <c r="A34" s="20">
        <v>32</v>
      </c>
      <c r="B34" s="21">
        <v>2015</v>
      </c>
      <c r="C34" s="90" t="s">
        <v>25</v>
      </c>
      <c r="D34" s="185" t="s">
        <v>23</v>
      </c>
      <c r="E34" s="186" t="s">
        <v>151</v>
      </c>
      <c r="F34" s="21" t="s">
        <v>56</v>
      </c>
      <c r="G34" s="96" t="s">
        <v>105</v>
      </c>
      <c r="H34" s="34">
        <v>56</v>
      </c>
      <c r="I34" s="35">
        <v>38</v>
      </c>
      <c r="J34" s="62">
        <f t="shared" si="0"/>
        <v>94</v>
      </c>
      <c r="K34" s="37">
        <v>68</v>
      </c>
      <c r="L34" s="38">
        <v>42</v>
      </c>
      <c r="M34" s="63">
        <f t="shared" si="1"/>
        <v>110</v>
      </c>
      <c r="N34" s="40">
        <v>53</v>
      </c>
      <c r="O34" s="41">
        <v>25</v>
      </c>
      <c r="P34" s="64">
        <f t="shared" si="2"/>
        <v>78</v>
      </c>
      <c r="Q34" s="43">
        <f t="shared" si="26"/>
        <v>-0.22058823529411764</v>
      </c>
      <c r="R34" s="43">
        <f t="shared" si="26"/>
        <v>-0.40476190476190477</v>
      </c>
      <c r="S34" s="44">
        <f t="shared" si="4"/>
        <v>-0.3126750700280112</v>
      </c>
      <c r="T34" s="45">
        <v>24</v>
      </c>
      <c r="U34" s="46">
        <v>29</v>
      </c>
      <c r="V34" s="65">
        <f t="shared" si="5"/>
        <v>53</v>
      </c>
      <c r="W34" s="48">
        <v>24</v>
      </c>
      <c r="X34" s="49">
        <v>29</v>
      </c>
      <c r="Y34" s="50">
        <f t="shared" si="6"/>
        <v>53</v>
      </c>
      <c r="Z34" s="51">
        <f t="shared" si="7"/>
        <v>0</v>
      </c>
      <c r="AA34" s="43">
        <f t="shared" si="7"/>
        <v>0</v>
      </c>
      <c r="AB34" s="44">
        <f t="shared" si="8"/>
        <v>0</v>
      </c>
      <c r="AC34" s="52">
        <v>26</v>
      </c>
      <c r="AD34" s="21">
        <v>34</v>
      </c>
      <c r="AE34" s="21">
        <f t="shared" si="9"/>
        <v>60</v>
      </c>
      <c r="AF34" s="53">
        <v>31</v>
      </c>
      <c r="AG34" s="53">
        <v>39</v>
      </c>
      <c r="AH34" s="53">
        <f t="shared" si="10"/>
        <v>70</v>
      </c>
      <c r="AI34" s="54">
        <f t="shared" si="27"/>
        <v>0.19230769230769232</v>
      </c>
      <c r="AJ34" s="54">
        <f t="shared" si="27"/>
        <v>0.14705882352941177</v>
      </c>
      <c r="AK34" s="55">
        <f t="shared" si="24"/>
        <v>0.16968325791855204</v>
      </c>
      <c r="AL34" s="21">
        <v>31</v>
      </c>
      <c r="AM34" s="21">
        <v>31</v>
      </c>
      <c r="AN34" s="21">
        <f t="shared" si="12"/>
        <v>62</v>
      </c>
      <c r="AO34" s="22">
        <v>24</v>
      </c>
      <c r="AP34" s="23">
        <v>23</v>
      </c>
      <c r="AQ34" s="23">
        <f t="shared" si="13"/>
        <v>47</v>
      </c>
      <c r="AR34" s="54">
        <f t="shared" si="28"/>
        <v>-0.22580645161290322</v>
      </c>
      <c r="AS34" s="54">
        <f t="shared" si="28"/>
        <v>-0.25806451612903225</v>
      </c>
      <c r="AT34" s="55">
        <f t="shared" si="25"/>
        <v>-0.24193548387096775</v>
      </c>
      <c r="AU34" s="46">
        <v>32</v>
      </c>
      <c r="AV34" s="46">
        <v>39</v>
      </c>
      <c r="AW34" s="46">
        <f t="shared" si="15"/>
        <v>71</v>
      </c>
      <c r="AX34" s="24">
        <v>32</v>
      </c>
      <c r="AY34" s="25">
        <v>38</v>
      </c>
      <c r="AZ34" s="25">
        <f t="shared" si="16"/>
        <v>70</v>
      </c>
      <c r="BA34" s="54">
        <f t="shared" si="29"/>
        <v>0</v>
      </c>
      <c r="BB34" s="54">
        <f t="shared" si="29"/>
        <v>-2.564102564102564E-2</v>
      </c>
      <c r="BC34" s="55">
        <f t="shared" si="22"/>
        <v>-1.282051282051282E-2</v>
      </c>
      <c r="BD34" s="46">
        <v>0</v>
      </c>
      <c r="BE34" s="46">
        <v>0</v>
      </c>
      <c r="BF34" s="46">
        <f t="shared" si="18"/>
        <v>0</v>
      </c>
      <c r="BG34" s="26">
        <v>29</v>
      </c>
      <c r="BH34" s="27">
        <v>44</v>
      </c>
      <c r="BI34" s="28">
        <f t="shared" si="19"/>
        <v>73</v>
      </c>
      <c r="BJ34" s="54" t="e">
        <f t="shared" si="20"/>
        <v>#DIV/0!</v>
      </c>
      <c r="BK34" s="54" t="e">
        <f t="shared" si="20"/>
        <v>#DIV/0!</v>
      </c>
      <c r="BL34" s="55" t="e">
        <f t="shared" si="21"/>
        <v>#DIV/0!</v>
      </c>
      <c r="BM34" s="56" t="e">
        <f t="shared" si="23"/>
        <v>#DIV/0!</v>
      </c>
    </row>
    <row r="35" spans="1:65" x14ac:dyDescent="0.25">
      <c r="A35" s="20">
        <v>33</v>
      </c>
      <c r="B35" s="21">
        <v>2015</v>
      </c>
      <c r="C35" s="90" t="s">
        <v>25</v>
      </c>
      <c r="D35" s="185" t="s">
        <v>24</v>
      </c>
      <c r="E35" s="186" t="s">
        <v>152</v>
      </c>
      <c r="F35" s="21" t="s">
        <v>54</v>
      </c>
      <c r="G35" s="96" t="s">
        <v>106</v>
      </c>
      <c r="H35" s="34">
        <v>13</v>
      </c>
      <c r="I35" s="35">
        <v>9</v>
      </c>
      <c r="J35" s="62">
        <f t="shared" si="0"/>
        <v>22</v>
      </c>
      <c r="K35" s="37">
        <v>24</v>
      </c>
      <c r="L35" s="38">
        <v>16</v>
      </c>
      <c r="M35" s="63">
        <f t="shared" si="1"/>
        <v>40</v>
      </c>
      <c r="N35" s="40">
        <v>18</v>
      </c>
      <c r="O35" s="41">
        <v>10</v>
      </c>
      <c r="P35" s="64">
        <f t="shared" si="2"/>
        <v>28</v>
      </c>
      <c r="Q35" s="43">
        <f t="shared" si="26"/>
        <v>-0.25</v>
      </c>
      <c r="R35" s="43">
        <f t="shared" si="26"/>
        <v>-0.375</v>
      </c>
      <c r="S35" s="44">
        <f t="shared" si="4"/>
        <v>-0.3125</v>
      </c>
      <c r="T35" s="45">
        <v>17</v>
      </c>
      <c r="U35" s="46">
        <v>10</v>
      </c>
      <c r="V35" s="65">
        <f t="shared" si="5"/>
        <v>27</v>
      </c>
      <c r="W35" s="48">
        <v>12</v>
      </c>
      <c r="X35" s="49">
        <v>7</v>
      </c>
      <c r="Y35" s="50">
        <f t="shared" si="6"/>
        <v>19</v>
      </c>
      <c r="Z35" s="51">
        <f t="shared" ref="Z35:AA52" si="30">(W35-T35)/T35</f>
        <v>-0.29411764705882354</v>
      </c>
      <c r="AA35" s="43">
        <f t="shared" si="30"/>
        <v>-0.3</v>
      </c>
      <c r="AB35" s="44">
        <f t="shared" si="8"/>
        <v>-0.29705882352941176</v>
      </c>
      <c r="AC35" s="52">
        <v>18</v>
      </c>
      <c r="AD35" s="21">
        <v>13</v>
      </c>
      <c r="AE35" s="21">
        <f t="shared" si="9"/>
        <v>31</v>
      </c>
      <c r="AF35" s="53">
        <v>13</v>
      </c>
      <c r="AG35" s="53">
        <v>11</v>
      </c>
      <c r="AH35" s="53">
        <f t="shared" si="10"/>
        <v>24</v>
      </c>
      <c r="AI35" s="54">
        <f t="shared" si="27"/>
        <v>-0.27777777777777779</v>
      </c>
      <c r="AJ35" s="54">
        <f t="shared" si="27"/>
        <v>-0.15384615384615385</v>
      </c>
      <c r="AK35" s="55">
        <f t="shared" si="24"/>
        <v>-0.21581196581196582</v>
      </c>
      <c r="AL35" s="21">
        <v>13</v>
      </c>
      <c r="AM35" s="21">
        <v>15</v>
      </c>
      <c r="AN35" s="21">
        <f t="shared" si="12"/>
        <v>28</v>
      </c>
      <c r="AO35" s="22">
        <v>14</v>
      </c>
      <c r="AP35" s="23">
        <v>16</v>
      </c>
      <c r="AQ35" s="23">
        <f t="shared" si="13"/>
        <v>30</v>
      </c>
      <c r="AR35" s="54">
        <f t="shared" si="28"/>
        <v>7.6923076923076927E-2</v>
      </c>
      <c r="AS35" s="54">
        <f t="shared" si="28"/>
        <v>6.6666666666666666E-2</v>
      </c>
      <c r="AT35" s="55">
        <f t="shared" si="25"/>
        <v>7.179487179487179E-2</v>
      </c>
      <c r="AU35" s="46">
        <v>20</v>
      </c>
      <c r="AV35" s="46">
        <v>20</v>
      </c>
      <c r="AW35" s="46">
        <f t="shared" si="15"/>
        <v>40</v>
      </c>
      <c r="AX35" s="24">
        <v>14</v>
      </c>
      <c r="AY35" s="25">
        <v>14</v>
      </c>
      <c r="AZ35" s="25">
        <f t="shared" si="16"/>
        <v>28</v>
      </c>
      <c r="BA35" s="54">
        <f t="shared" si="29"/>
        <v>-0.3</v>
      </c>
      <c r="BB35" s="54">
        <f t="shared" si="29"/>
        <v>-0.3</v>
      </c>
      <c r="BC35" s="55">
        <f t="shared" si="22"/>
        <v>-0.3</v>
      </c>
      <c r="BD35" s="46">
        <v>36</v>
      </c>
      <c r="BE35" s="46">
        <v>44</v>
      </c>
      <c r="BF35" s="46">
        <f t="shared" si="18"/>
        <v>80</v>
      </c>
      <c r="BG35" s="26">
        <v>7</v>
      </c>
      <c r="BH35" s="27">
        <v>5</v>
      </c>
      <c r="BI35" s="28">
        <f t="shared" si="19"/>
        <v>12</v>
      </c>
      <c r="BJ35" s="54">
        <f t="shared" si="20"/>
        <v>-0.80555555555555558</v>
      </c>
      <c r="BK35" s="54">
        <f t="shared" si="20"/>
        <v>-0.88636363636363635</v>
      </c>
      <c r="BL35" s="55">
        <f t="shared" si="21"/>
        <v>-0.84595959595959602</v>
      </c>
      <c r="BM35" s="56">
        <f t="shared" si="23"/>
        <v>-0.31658925225101697</v>
      </c>
    </row>
    <row r="36" spans="1:65" x14ac:dyDescent="0.25">
      <c r="A36" s="20">
        <v>34</v>
      </c>
      <c r="B36" s="21">
        <v>2015</v>
      </c>
      <c r="C36" s="90" t="s">
        <v>25</v>
      </c>
      <c r="D36" s="185" t="s">
        <v>24</v>
      </c>
      <c r="E36" s="186" t="s">
        <v>152</v>
      </c>
      <c r="F36" s="21" t="s">
        <v>57</v>
      </c>
      <c r="G36" s="96" t="s">
        <v>107</v>
      </c>
      <c r="H36" s="34">
        <v>12</v>
      </c>
      <c r="I36" s="35">
        <v>20</v>
      </c>
      <c r="J36" s="62">
        <f t="shared" si="0"/>
        <v>32</v>
      </c>
      <c r="K36" s="37">
        <v>20</v>
      </c>
      <c r="L36" s="38">
        <v>28</v>
      </c>
      <c r="M36" s="63">
        <f t="shared" si="1"/>
        <v>48</v>
      </c>
      <c r="N36" s="40">
        <v>14</v>
      </c>
      <c r="O36" s="41">
        <v>21</v>
      </c>
      <c r="P36" s="64">
        <f t="shared" si="2"/>
        <v>35</v>
      </c>
      <c r="Q36" s="43">
        <f t="shared" si="26"/>
        <v>-0.3</v>
      </c>
      <c r="R36" s="43">
        <f t="shared" si="26"/>
        <v>-0.25</v>
      </c>
      <c r="S36" s="44">
        <f t="shared" si="4"/>
        <v>-0.27500000000000002</v>
      </c>
      <c r="T36" s="45">
        <v>13</v>
      </c>
      <c r="U36" s="46">
        <v>19</v>
      </c>
      <c r="V36" s="65">
        <f t="shared" si="5"/>
        <v>32</v>
      </c>
      <c r="W36" s="48">
        <v>15</v>
      </c>
      <c r="X36" s="49">
        <v>12</v>
      </c>
      <c r="Y36" s="50">
        <f t="shared" si="6"/>
        <v>27</v>
      </c>
      <c r="Z36" s="51">
        <f t="shared" si="30"/>
        <v>0.15384615384615385</v>
      </c>
      <c r="AA36" s="43">
        <f t="shared" si="30"/>
        <v>-0.36842105263157893</v>
      </c>
      <c r="AB36" s="44">
        <f t="shared" si="8"/>
        <v>-0.10728744939271254</v>
      </c>
      <c r="AC36" s="52">
        <v>22</v>
      </c>
      <c r="AD36" s="21">
        <v>18</v>
      </c>
      <c r="AE36" s="21">
        <f t="shared" si="9"/>
        <v>40</v>
      </c>
      <c r="AF36" s="53">
        <v>14</v>
      </c>
      <c r="AG36" s="53">
        <v>18</v>
      </c>
      <c r="AH36" s="53">
        <f t="shared" si="10"/>
        <v>32</v>
      </c>
      <c r="AI36" s="54">
        <f t="shared" si="27"/>
        <v>-0.36363636363636365</v>
      </c>
      <c r="AJ36" s="54">
        <f t="shared" si="27"/>
        <v>0</v>
      </c>
      <c r="AK36" s="55">
        <f t="shared" si="24"/>
        <v>-0.18181818181818182</v>
      </c>
      <c r="AL36" s="21">
        <v>23</v>
      </c>
      <c r="AM36" s="21">
        <v>11</v>
      </c>
      <c r="AN36" s="21">
        <f t="shared" si="12"/>
        <v>34</v>
      </c>
      <c r="AO36" s="22">
        <v>21</v>
      </c>
      <c r="AP36" s="23">
        <v>7</v>
      </c>
      <c r="AQ36" s="23">
        <f t="shared" si="13"/>
        <v>28</v>
      </c>
      <c r="AR36" s="54">
        <f t="shared" si="28"/>
        <v>-8.6956521739130432E-2</v>
      </c>
      <c r="AS36" s="54">
        <f t="shared" si="28"/>
        <v>-0.36363636363636365</v>
      </c>
      <c r="AT36" s="55">
        <f t="shared" si="25"/>
        <v>-0.22529644268774704</v>
      </c>
      <c r="AU36" s="46">
        <v>16</v>
      </c>
      <c r="AV36" s="46">
        <v>15</v>
      </c>
      <c r="AW36" s="46">
        <f t="shared" si="15"/>
        <v>31</v>
      </c>
      <c r="AX36" s="24">
        <v>15</v>
      </c>
      <c r="AY36" s="25">
        <v>17</v>
      </c>
      <c r="AZ36" s="25">
        <f t="shared" si="16"/>
        <v>32</v>
      </c>
      <c r="BA36" s="54">
        <f t="shared" si="29"/>
        <v>-6.25E-2</v>
      </c>
      <c r="BB36" s="54">
        <f t="shared" si="29"/>
        <v>0.13333333333333333</v>
      </c>
      <c r="BC36" s="55">
        <f t="shared" si="22"/>
        <v>3.5416666666666666E-2</v>
      </c>
      <c r="BD36" s="46">
        <v>80</v>
      </c>
      <c r="BE36" s="46">
        <v>46</v>
      </c>
      <c r="BF36" s="46">
        <f t="shared" si="18"/>
        <v>126</v>
      </c>
      <c r="BG36" s="26">
        <v>15</v>
      </c>
      <c r="BH36" s="27">
        <v>18</v>
      </c>
      <c r="BI36" s="28">
        <f t="shared" si="19"/>
        <v>33</v>
      </c>
      <c r="BJ36" s="54">
        <f t="shared" si="20"/>
        <v>-0.8125</v>
      </c>
      <c r="BK36" s="54">
        <f t="shared" si="20"/>
        <v>-0.60869565217391308</v>
      </c>
      <c r="BL36" s="55">
        <f t="shared" si="21"/>
        <v>-0.71059782608695654</v>
      </c>
      <c r="BM36" s="56">
        <f t="shared" si="23"/>
        <v>-0.2440972055531552</v>
      </c>
    </row>
    <row r="37" spans="1:65" x14ac:dyDescent="0.25">
      <c r="A37" s="20">
        <v>35</v>
      </c>
      <c r="B37" s="21">
        <v>2015</v>
      </c>
      <c r="C37" s="90" t="s">
        <v>25</v>
      </c>
      <c r="D37" s="185" t="s">
        <v>24</v>
      </c>
      <c r="E37" s="186" t="s">
        <v>152</v>
      </c>
      <c r="F37" s="21" t="s">
        <v>58</v>
      </c>
      <c r="G37" s="96" t="s">
        <v>108</v>
      </c>
      <c r="H37" s="34">
        <v>73</v>
      </c>
      <c r="I37" s="35">
        <v>52</v>
      </c>
      <c r="J37" s="62">
        <f t="shared" si="0"/>
        <v>125</v>
      </c>
      <c r="K37" s="37">
        <v>38</v>
      </c>
      <c r="L37" s="38">
        <v>42</v>
      </c>
      <c r="M37" s="63">
        <f t="shared" si="1"/>
        <v>80</v>
      </c>
      <c r="N37" s="40">
        <v>60</v>
      </c>
      <c r="O37" s="41">
        <v>65</v>
      </c>
      <c r="P37" s="64">
        <f t="shared" si="2"/>
        <v>125</v>
      </c>
      <c r="Q37" s="43">
        <f t="shared" si="26"/>
        <v>0.57894736842105265</v>
      </c>
      <c r="R37" s="43">
        <f t="shared" si="26"/>
        <v>0.54761904761904767</v>
      </c>
      <c r="S37" s="44">
        <f t="shared" si="4"/>
        <v>0.56328320802005016</v>
      </c>
      <c r="T37" s="45">
        <v>30</v>
      </c>
      <c r="U37" s="46">
        <v>49</v>
      </c>
      <c r="V37" s="65">
        <f t="shared" si="5"/>
        <v>79</v>
      </c>
      <c r="W37" s="48">
        <v>58</v>
      </c>
      <c r="X37" s="49">
        <v>54</v>
      </c>
      <c r="Y37" s="50">
        <f t="shared" si="6"/>
        <v>112</v>
      </c>
      <c r="Z37" s="51">
        <f t="shared" si="30"/>
        <v>0.93333333333333335</v>
      </c>
      <c r="AA37" s="43">
        <f t="shared" si="30"/>
        <v>0.10204081632653061</v>
      </c>
      <c r="AB37" s="44">
        <f t="shared" si="8"/>
        <v>0.51768707482993204</v>
      </c>
      <c r="AC37" s="52">
        <v>55</v>
      </c>
      <c r="AD37" s="21">
        <v>54</v>
      </c>
      <c r="AE37" s="21">
        <f t="shared" si="9"/>
        <v>109</v>
      </c>
      <c r="AF37" s="53">
        <v>33</v>
      </c>
      <c r="AG37" s="53">
        <v>51</v>
      </c>
      <c r="AH37" s="53">
        <f t="shared" si="10"/>
        <v>84</v>
      </c>
      <c r="AI37" s="54">
        <f t="shared" si="27"/>
        <v>-0.4</v>
      </c>
      <c r="AJ37" s="54">
        <f t="shared" si="27"/>
        <v>-5.5555555555555552E-2</v>
      </c>
      <c r="AK37" s="55">
        <f t="shared" si="24"/>
        <v>-0.2277777777777778</v>
      </c>
      <c r="AL37" s="21">
        <v>47</v>
      </c>
      <c r="AM37" s="21">
        <v>45</v>
      </c>
      <c r="AN37" s="21">
        <f t="shared" si="12"/>
        <v>92</v>
      </c>
      <c r="AO37" s="22">
        <v>37</v>
      </c>
      <c r="AP37" s="23">
        <v>33</v>
      </c>
      <c r="AQ37" s="23">
        <f t="shared" si="13"/>
        <v>70</v>
      </c>
      <c r="AR37" s="54">
        <f t="shared" si="28"/>
        <v>-0.21276595744680851</v>
      </c>
      <c r="AS37" s="54">
        <f t="shared" si="28"/>
        <v>-0.26666666666666666</v>
      </c>
      <c r="AT37" s="55">
        <f t="shared" si="25"/>
        <v>-0.2397163120567376</v>
      </c>
      <c r="AU37" s="46">
        <v>51</v>
      </c>
      <c r="AV37" s="46">
        <v>44</v>
      </c>
      <c r="AW37" s="46">
        <f t="shared" si="15"/>
        <v>95</v>
      </c>
      <c r="AX37" s="24">
        <v>51</v>
      </c>
      <c r="AY37" s="25">
        <v>42</v>
      </c>
      <c r="AZ37" s="25">
        <f t="shared" si="16"/>
        <v>93</v>
      </c>
      <c r="BA37" s="54">
        <f t="shared" si="29"/>
        <v>0</v>
      </c>
      <c r="BB37" s="54">
        <f t="shared" si="29"/>
        <v>-4.5454545454545456E-2</v>
      </c>
      <c r="BC37" s="55">
        <f t="shared" si="22"/>
        <v>-2.2727272727272728E-2</v>
      </c>
      <c r="BD37" s="46">
        <v>30</v>
      </c>
      <c r="BE37" s="46">
        <v>41</v>
      </c>
      <c r="BF37" s="46">
        <f t="shared" si="18"/>
        <v>71</v>
      </c>
      <c r="BG37" s="26">
        <v>47</v>
      </c>
      <c r="BH37" s="27">
        <v>33</v>
      </c>
      <c r="BI37" s="28">
        <f t="shared" si="19"/>
        <v>80</v>
      </c>
      <c r="BJ37" s="54">
        <f t="shared" si="20"/>
        <v>0.56666666666666665</v>
      </c>
      <c r="BK37" s="54">
        <f t="shared" si="20"/>
        <v>-0.1951219512195122</v>
      </c>
      <c r="BL37" s="55">
        <f t="shared" si="21"/>
        <v>0.18577235772357722</v>
      </c>
      <c r="BM37" s="56">
        <f t="shared" si="23"/>
        <v>0.12942021300196191</v>
      </c>
    </row>
    <row r="38" spans="1:65" x14ac:dyDescent="0.25">
      <c r="A38" s="20">
        <v>36</v>
      </c>
      <c r="B38" s="21">
        <v>2015</v>
      </c>
      <c r="C38" s="90" t="s">
        <v>25</v>
      </c>
      <c r="D38" s="185" t="s">
        <v>24</v>
      </c>
      <c r="E38" s="186" t="s">
        <v>152</v>
      </c>
      <c r="F38" s="21" t="s">
        <v>59</v>
      </c>
      <c r="G38" s="96" t="s">
        <v>109</v>
      </c>
      <c r="H38" s="34">
        <v>38</v>
      </c>
      <c r="I38" s="35">
        <v>34</v>
      </c>
      <c r="J38" s="62">
        <f t="shared" si="0"/>
        <v>72</v>
      </c>
      <c r="K38" s="37">
        <v>25</v>
      </c>
      <c r="L38" s="38">
        <v>31</v>
      </c>
      <c r="M38" s="63">
        <f t="shared" si="1"/>
        <v>56</v>
      </c>
      <c r="N38" s="40">
        <v>22</v>
      </c>
      <c r="O38" s="41">
        <v>13</v>
      </c>
      <c r="P38" s="64">
        <f t="shared" si="2"/>
        <v>35</v>
      </c>
      <c r="Q38" s="43">
        <f t="shared" si="26"/>
        <v>-0.12</v>
      </c>
      <c r="R38" s="43">
        <f t="shared" si="26"/>
        <v>-0.58064516129032262</v>
      </c>
      <c r="S38" s="44">
        <f t="shared" si="4"/>
        <v>-0.35032258064516131</v>
      </c>
      <c r="T38" s="45">
        <v>20</v>
      </c>
      <c r="U38" s="46">
        <v>20</v>
      </c>
      <c r="V38" s="65">
        <f t="shared" si="5"/>
        <v>40</v>
      </c>
      <c r="W38" s="48">
        <v>13</v>
      </c>
      <c r="X38" s="49">
        <v>16</v>
      </c>
      <c r="Y38" s="50">
        <f t="shared" si="6"/>
        <v>29</v>
      </c>
      <c r="Z38" s="51">
        <f t="shared" si="30"/>
        <v>-0.35</v>
      </c>
      <c r="AA38" s="43">
        <f t="shared" si="30"/>
        <v>-0.2</v>
      </c>
      <c r="AB38" s="44">
        <f t="shared" si="8"/>
        <v>-0.27500000000000002</v>
      </c>
      <c r="AC38" s="52">
        <v>20</v>
      </c>
      <c r="AD38" s="21">
        <v>23</v>
      </c>
      <c r="AE38" s="21">
        <f t="shared" si="9"/>
        <v>43</v>
      </c>
      <c r="AF38" s="53">
        <v>20</v>
      </c>
      <c r="AG38" s="53">
        <v>22</v>
      </c>
      <c r="AH38" s="53">
        <f t="shared" si="10"/>
        <v>42</v>
      </c>
      <c r="AI38" s="54">
        <f t="shared" si="27"/>
        <v>0</v>
      </c>
      <c r="AJ38" s="54">
        <f t="shared" si="27"/>
        <v>-4.3478260869565216E-2</v>
      </c>
      <c r="AK38" s="55">
        <f t="shared" si="24"/>
        <v>-2.1739130434782608E-2</v>
      </c>
      <c r="AL38" s="21">
        <v>22</v>
      </c>
      <c r="AM38" s="21">
        <v>18</v>
      </c>
      <c r="AN38" s="21">
        <f t="shared" si="12"/>
        <v>40</v>
      </c>
      <c r="AO38" s="22">
        <v>24</v>
      </c>
      <c r="AP38" s="23">
        <v>20</v>
      </c>
      <c r="AQ38" s="23">
        <f t="shared" si="13"/>
        <v>44</v>
      </c>
      <c r="AR38" s="54">
        <f t="shared" si="28"/>
        <v>9.0909090909090912E-2</v>
      </c>
      <c r="AS38" s="54">
        <f t="shared" si="28"/>
        <v>0.1111111111111111</v>
      </c>
      <c r="AT38" s="55">
        <f t="shared" si="25"/>
        <v>0.10101010101010101</v>
      </c>
      <c r="AU38" s="46">
        <v>27</v>
      </c>
      <c r="AV38" s="46">
        <v>23</v>
      </c>
      <c r="AW38" s="46">
        <f t="shared" si="15"/>
        <v>50</v>
      </c>
      <c r="AX38" s="24">
        <v>22</v>
      </c>
      <c r="AY38" s="25">
        <v>19</v>
      </c>
      <c r="AZ38" s="25">
        <f t="shared" si="16"/>
        <v>41</v>
      </c>
      <c r="BA38" s="54">
        <f t="shared" si="29"/>
        <v>-0.18518518518518517</v>
      </c>
      <c r="BB38" s="54">
        <f t="shared" si="29"/>
        <v>-0.17391304347826086</v>
      </c>
      <c r="BC38" s="55">
        <f t="shared" si="22"/>
        <v>-0.17954911433172302</v>
      </c>
      <c r="BD38" s="46">
        <v>26</v>
      </c>
      <c r="BE38" s="46">
        <v>20</v>
      </c>
      <c r="BF38" s="46">
        <f t="shared" si="18"/>
        <v>46</v>
      </c>
      <c r="BG38" s="26">
        <v>17</v>
      </c>
      <c r="BH38" s="27">
        <v>11</v>
      </c>
      <c r="BI38" s="28">
        <f t="shared" si="19"/>
        <v>28</v>
      </c>
      <c r="BJ38" s="54">
        <f t="shared" si="20"/>
        <v>-0.34615384615384615</v>
      </c>
      <c r="BK38" s="54">
        <f t="shared" si="20"/>
        <v>-0.45</v>
      </c>
      <c r="BL38" s="55">
        <f t="shared" si="21"/>
        <v>-0.39807692307692311</v>
      </c>
      <c r="BM38" s="56">
        <f t="shared" si="23"/>
        <v>-0.18727960791308151</v>
      </c>
    </row>
    <row r="39" spans="1:65" x14ac:dyDescent="0.25">
      <c r="A39" s="20">
        <v>37</v>
      </c>
      <c r="B39" s="21">
        <v>2015</v>
      </c>
      <c r="C39" s="90" t="s">
        <v>25</v>
      </c>
      <c r="D39" s="185" t="s">
        <v>24</v>
      </c>
      <c r="E39" s="186" t="s">
        <v>152</v>
      </c>
      <c r="F39" s="21" t="s">
        <v>60</v>
      </c>
      <c r="G39" s="96" t="s">
        <v>110</v>
      </c>
      <c r="H39" s="34">
        <v>0</v>
      </c>
      <c r="I39" s="35">
        <v>0</v>
      </c>
      <c r="J39" s="62">
        <f t="shared" si="0"/>
        <v>0</v>
      </c>
      <c r="K39" s="37">
        <v>22</v>
      </c>
      <c r="L39" s="38">
        <v>8</v>
      </c>
      <c r="M39" s="63">
        <f t="shared" si="1"/>
        <v>30</v>
      </c>
      <c r="N39" s="40">
        <v>0</v>
      </c>
      <c r="O39" s="41">
        <v>0</v>
      </c>
      <c r="P39" s="64">
        <f t="shared" si="2"/>
        <v>0</v>
      </c>
      <c r="Q39" s="43">
        <f t="shared" si="26"/>
        <v>-1</v>
      </c>
      <c r="R39" s="43">
        <f t="shared" si="26"/>
        <v>-1</v>
      </c>
      <c r="S39" s="44">
        <f t="shared" si="4"/>
        <v>-1</v>
      </c>
      <c r="T39" s="45">
        <v>15</v>
      </c>
      <c r="U39" s="46">
        <v>15</v>
      </c>
      <c r="V39" s="65">
        <f t="shared" si="5"/>
        <v>30</v>
      </c>
      <c r="W39" s="48">
        <v>0</v>
      </c>
      <c r="X39" s="49">
        <v>0</v>
      </c>
      <c r="Y39" s="50">
        <f t="shared" si="6"/>
        <v>0</v>
      </c>
      <c r="Z39" s="51">
        <f t="shared" si="30"/>
        <v>-1</v>
      </c>
      <c r="AA39" s="43">
        <f t="shared" si="30"/>
        <v>-1</v>
      </c>
      <c r="AB39" s="44">
        <f t="shared" si="8"/>
        <v>-1</v>
      </c>
      <c r="AC39" s="52">
        <v>0</v>
      </c>
      <c r="AD39" s="21">
        <v>0</v>
      </c>
      <c r="AE39" s="21">
        <f t="shared" si="9"/>
        <v>0</v>
      </c>
      <c r="AF39" s="53">
        <v>0</v>
      </c>
      <c r="AG39" s="53">
        <v>0</v>
      </c>
      <c r="AH39" s="53">
        <f t="shared" si="10"/>
        <v>0</v>
      </c>
      <c r="AI39" s="54" t="e">
        <f t="shared" si="27"/>
        <v>#DIV/0!</v>
      </c>
      <c r="AJ39" s="54" t="e">
        <f t="shared" si="27"/>
        <v>#DIV/0!</v>
      </c>
      <c r="AK39" s="55" t="e">
        <f t="shared" si="24"/>
        <v>#DIV/0!</v>
      </c>
      <c r="AL39" s="21">
        <v>0</v>
      </c>
      <c r="AM39" s="21">
        <v>0</v>
      </c>
      <c r="AN39" s="21">
        <f t="shared" si="12"/>
        <v>0</v>
      </c>
      <c r="AO39" s="22">
        <v>0</v>
      </c>
      <c r="AP39" s="23">
        <v>0</v>
      </c>
      <c r="AQ39" s="23">
        <f t="shared" si="13"/>
        <v>0</v>
      </c>
      <c r="AR39" s="54" t="e">
        <f t="shared" si="28"/>
        <v>#DIV/0!</v>
      </c>
      <c r="AS39" s="54" t="e">
        <f t="shared" si="28"/>
        <v>#DIV/0!</v>
      </c>
      <c r="AT39" s="55" t="e">
        <f t="shared" si="25"/>
        <v>#DIV/0!</v>
      </c>
      <c r="AU39" s="46">
        <v>0</v>
      </c>
      <c r="AV39" s="46">
        <v>0</v>
      </c>
      <c r="AW39" s="46">
        <f t="shared" si="15"/>
        <v>0</v>
      </c>
      <c r="AX39" s="24">
        <v>0</v>
      </c>
      <c r="AY39" s="25">
        <v>0</v>
      </c>
      <c r="AZ39" s="25">
        <f t="shared" si="16"/>
        <v>0</v>
      </c>
      <c r="BA39" s="54" t="e">
        <f t="shared" si="29"/>
        <v>#DIV/0!</v>
      </c>
      <c r="BB39" s="54" t="e">
        <f t="shared" si="29"/>
        <v>#DIV/0!</v>
      </c>
      <c r="BC39" s="55" t="e">
        <f t="shared" si="22"/>
        <v>#DIV/0!</v>
      </c>
      <c r="BD39" s="46">
        <v>13</v>
      </c>
      <c r="BE39" s="46">
        <v>31</v>
      </c>
      <c r="BF39" s="46">
        <f t="shared" si="18"/>
        <v>44</v>
      </c>
      <c r="BG39" s="26">
        <v>0</v>
      </c>
      <c r="BH39" s="27">
        <v>0</v>
      </c>
      <c r="BI39" s="28">
        <f t="shared" si="19"/>
        <v>0</v>
      </c>
      <c r="BJ39" s="54">
        <f t="shared" si="20"/>
        <v>-1</v>
      </c>
      <c r="BK39" s="54">
        <f t="shared" si="20"/>
        <v>-1</v>
      </c>
      <c r="BL39" s="55">
        <f t="shared" si="21"/>
        <v>-1</v>
      </c>
      <c r="BM39" s="56" t="e">
        <f t="shared" si="23"/>
        <v>#DIV/0!</v>
      </c>
    </row>
    <row r="40" spans="1:65" x14ac:dyDescent="0.25">
      <c r="A40" s="20">
        <v>38</v>
      </c>
      <c r="B40" s="21">
        <v>2015</v>
      </c>
      <c r="C40" s="90" t="s">
        <v>25</v>
      </c>
      <c r="D40" s="185" t="s">
        <v>24</v>
      </c>
      <c r="E40" s="186" t="s">
        <v>152</v>
      </c>
      <c r="F40" s="21" t="s">
        <v>61</v>
      </c>
      <c r="G40" s="96" t="s">
        <v>111</v>
      </c>
      <c r="H40" s="34">
        <v>54</v>
      </c>
      <c r="I40" s="35">
        <v>58</v>
      </c>
      <c r="J40" s="62">
        <f t="shared" si="0"/>
        <v>112</v>
      </c>
      <c r="K40" s="37">
        <v>54</v>
      </c>
      <c r="L40" s="38">
        <v>48</v>
      </c>
      <c r="M40" s="63">
        <f t="shared" si="1"/>
        <v>102</v>
      </c>
      <c r="N40" s="40">
        <v>55</v>
      </c>
      <c r="O40" s="41">
        <v>44</v>
      </c>
      <c r="P40" s="64">
        <f t="shared" si="2"/>
        <v>99</v>
      </c>
      <c r="Q40" s="43">
        <f t="shared" si="26"/>
        <v>1.8518518518518517E-2</v>
      </c>
      <c r="R40" s="43">
        <f t="shared" si="26"/>
        <v>-8.3333333333333329E-2</v>
      </c>
      <c r="S40" s="44">
        <f t="shared" si="4"/>
        <v>-3.2407407407407406E-2</v>
      </c>
      <c r="T40" s="45">
        <v>30</v>
      </c>
      <c r="U40" s="46">
        <v>44</v>
      </c>
      <c r="V40" s="65">
        <f t="shared" si="5"/>
        <v>74</v>
      </c>
      <c r="W40" s="48">
        <v>37</v>
      </c>
      <c r="X40" s="49">
        <v>53</v>
      </c>
      <c r="Y40" s="50">
        <f t="shared" si="6"/>
        <v>90</v>
      </c>
      <c r="Z40" s="51">
        <f t="shared" si="30"/>
        <v>0.23333333333333334</v>
      </c>
      <c r="AA40" s="43">
        <f t="shared" si="30"/>
        <v>0.20454545454545456</v>
      </c>
      <c r="AB40" s="44">
        <f t="shared" si="8"/>
        <v>0.21893939393939393</v>
      </c>
      <c r="AC40" s="52">
        <v>31</v>
      </c>
      <c r="AD40" s="21">
        <v>44</v>
      </c>
      <c r="AE40" s="21">
        <f t="shared" si="9"/>
        <v>75</v>
      </c>
      <c r="AF40" s="53">
        <v>26</v>
      </c>
      <c r="AG40" s="53">
        <v>38</v>
      </c>
      <c r="AH40" s="53">
        <f t="shared" si="10"/>
        <v>64</v>
      </c>
      <c r="AI40" s="54">
        <f t="shared" si="27"/>
        <v>-0.16129032258064516</v>
      </c>
      <c r="AJ40" s="54">
        <f t="shared" si="27"/>
        <v>-0.13636363636363635</v>
      </c>
      <c r="AK40" s="55">
        <f t="shared" si="24"/>
        <v>-0.14882697947214074</v>
      </c>
      <c r="AL40" s="21">
        <v>33</v>
      </c>
      <c r="AM40" s="21">
        <v>37</v>
      </c>
      <c r="AN40" s="21">
        <f t="shared" si="12"/>
        <v>70</v>
      </c>
      <c r="AO40" s="22">
        <v>25</v>
      </c>
      <c r="AP40" s="23">
        <v>25</v>
      </c>
      <c r="AQ40" s="23">
        <f t="shared" si="13"/>
        <v>50</v>
      </c>
      <c r="AR40" s="54">
        <f t="shared" si="28"/>
        <v>-0.24242424242424243</v>
      </c>
      <c r="AS40" s="54">
        <f t="shared" si="28"/>
        <v>-0.32432432432432434</v>
      </c>
      <c r="AT40" s="55">
        <f t="shared" si="25"/>
        <v>-0.28337428337428339</v>
      </c>
      <c r="AU40" s="46">
        <v>23</v>
      </c>
      <c r="AV40" s="46">
        <v>13</v>
      </c>
      <c r="AW40" s="46">
        <f t="shared" si="15"/>
        <v>36</v>
      </c>
      <c r="AX40" s="24">
        <v>23</v>
      </c>
      <c r="AY40" s="25">
        <v>14</v>
      </c>
      <c r="AZ40" s="25">
        <f t="shared" si="16"/>
        <v>37</v>
      </c>
      <c r="BA40" s="54">
        <f t="shared" si="29"/>
        <v>0</v>
      </c>
      <c r="BB40" s="54">
        <f t="shared" si="29"/>
        <v>7.6923076923076927E-2</v>
      </c>
      <c r="BC40" s="55">
        <f t="shared" si="22"/>
        <v>3.8461538461538464E-2</v>
      </c>
      <c r="BD40" s="46">
        <v>37</v>
      </c>
      <c r="BE40" s="46">
        <v>46</v>
      </c>
      <c r="BF40" s="46">
        <f t="shared" si="18"/>
        <v>83</v>
      </c>
      <c r="BG40" s="26">
        <v>27</v>
      </c>
      <c r="BH40" s="27">
        <v>32</v>
      </c>
      <c r="BI40" s="28">
        <f t="shared" si="19"/>
        <v>59</v>
      </c>
      <c r="BJ40" s="54">
        <f t="shared" si="20"/>
        <v>-0.27027027027027029</v>
      </c>
      <c r="BK40" s="54">
        <f t="shared" si="20"/>
        <v>-0.30434782608695654</v>
      </c>
      <c r="BL40" s="55">
        <f t="shared" si="21"/>
        <v>-0.28730904817861341</v>
      </c>
      <c r="BM40" s="56">
        <f t="shared" si="23"/>
        <v>-8.2419464338585421E-2</v>
      </c>
    </row>
    <row r="41" spans="1:65" x14ac:dyDescent="0.25">
      <c r="A41" s="20">
        <v>39</v>
      </c>
      <c r="B41" s="21">
        <v>2015</v>
      </c>
      <c r="C41" s="90" t="s">
        <v>25</v>
      </c>
      <c r="D41" s="185" t="s">
        <v>24</v>
      </c>
      <c r="E41" s="186" t="s">
        <v>153</v>
      </c>
      <c r="F41" s="21" t="s">
        <v>62</v>
      </c>
      <c r="G41" s="96" t="s">
        <v>112</v>
      </c>
      <c r="H41" s="34">
        <v>20</v>
      </c>
      <c r="I41" s="35">
        <v>17</v>
      </c>
      <c r="J41" s="62">
        <f t="shared" si="0"/>
        <v>37</v>
      </c>
      <c r="K41" s="37">
        <v>17</v>
      </c>
      <c r="L41" s="38">
        <v>12</v>
      </c>
      <c r="M41" s="63">
        <f t="shared" si="1"/>
        <v>29</v>
      </c>
      <c r="N41" s="40">
        <v>14</v>
      </c>
      <c r="O41" s="41">
        <v>13</v>
      </c>
      <c r="P41" s="64">
        <f t="shared" si="2"/>
        <v>27</v>
      </c>
      <c r="Q41" s="43">
        <f t="shared" si="26"/>
        <v>-0.17647058823529413</v>
      </c>
      <c r="R41" s="43">
        <f t="shared" si="26"/>
        <v>8.3333333333333329E-2</v>
      </c>
      <c r="S41" s="44">
        <f t="shared" si="4"/>
        <v>-4.65686274509804E-2</v>
      </c>
      <c r="T41" s="45">
        <v>21</v>
      </c>
      <c r="U41" s="46">
        <v>25</v>
      </c>
      <c r="V41" s="65">
        <f t="shared" si="5"/>
        <v>46</v>
      </c>
      <c r="W41" s="48">
        <v>10</v>
      </c>
      <c r="X41" s="49">
        <v>13</v>
      </c>
      <c r="Y41" s="50">
        <f t="shared" si="6"/>
        <v>23</v>
      </c>
      <c r="Z41" s="51">
        <f t="shared" si="30"/>
        <v>-0.52380952380952384</v>
      </c>
      <c r="AA41" s="43">
        <f t="shared" si="30"/>
        <v>-0.48</v>
      </c>
      <c r="AB41" s="44">
        <f t="shared" si="8"/>
        <v>-0.50190476190476185</v>
      </c>
      <c r="AC41" s="52">
        <v>7</v>
      </c>
      <c r="AD41" s="21">
        <v>13</v>
      </c>
      <c r="AE41" s="21">
        <f t="shared" si="9"/>
        <v>20</v>
      </c>
      <c r="AF41" s="53">
        <v>6</v>
      </c>
      <c r="AG41" s="53">
        <v>5</v>
      </c>
      <c r="AH41" s="53">
        <f t="shared" si="10"/>
        <v>11</v>
      </c>
      <c r="AI41" s="54">
        <f t="shared" si="27"/>
        <v>-0.14285714285714285</v>
      </c>
      <c r="AJ41" s="54">
        <f t="shared" si="27"/>
        <v>-0.61538461538461542</v>
      </c>
      <c r="AK41" s="55">
        <f t="shared" si="24"/>
        <v>-0.37912087912087911</v>
      </c>
      <c r="AL41" s="21">
        <v>8</v>
      </c>
      <c r="AM41" s="21">
        <v>12</v>
      </c>
      <c r="AN41" s="21">
        <f t="shared" si="12"/>
        <v>20</v>
      </c>
      <c r="AO41" s="22">
        <v>5</v>
      </c>
      <c r="AP41" s="23">
        <v>9</v>
      </c>
      <c r="AQ41" s="23">
        <f t="shared" si="13"/>
        <v>14</v>
      </c>
      <c r="AR41" s="54">
        <f t="shared" si="28"/>
        <v>-0.375</v>
      </c>
      <c r="AS41" s="54">
        <f t="shared" si="28"/>
        <v>-0.25</v>
      </c>
      <c r="AT41" s="55">
        <f t="shared" si="25"/>
        <v>-0.3125</v>
      </c>
      <c r="AU41" s="46">
        <v>6</v>
      </c>
      <c r="AV41" s="46">
        <v>13</v>
      </c>
      <c r="AW41" s="46">
        <f t="shared" si="15"/>
        <v>19</v>
      </c>
      <c r="AX41" s="24">
        <v>7</v>
      </c>
      <c r="AY41" s="25">
        <v>6</v>
      </c>
      <c r="AZ41" s="25">
        <f t="shared" si="16"/>
        <v>13</v>
      </c>
      <c r="BA41" s="54">
        <f t="shared" si="29"/>
        <v>0.16666666666666666</v>
      </c>
      <c r="BB41" s="54">
        <f t="shared" si="29"/>
        <v>-0.53846153846153844</v>
      </c>
      <c r="BC41" s="55">
        <f t="shared" si="22"/>
        <v>-0.1858974358974359</v>
      </c>
      <c r="BD41" s="46">
        <v>26</v>
      </c>
      <c r="BE41" s="46">
        <v>20</v>
      </c>
      <c r="BF41" s="46">
        <f t="shared" si="18"/>
        <v>46</v>
      </c>
      <c r="BG41" s="26">
        <v>4</v>
      </c>
      <c r="BH41" s="27">
        <v>6</v>
      </c>
      <c r="BI41" s="28">
        <f t="shared" si="19"/>
        <v>10</v>
      </c>
      <c r="BJ41" s="54">
        <f t="shared" si="20"/>
        <v>-0.84615384615384615</v>
      </c>
      <c r="BK41" s="54">
        <f t="shared" si="20"/>
        <v>-0.7</v>
      </c>
      <c r="BL41" s="55">
        <f t="shared" si="21"/>
        <v>-0.77307692307692299</v>
      </c>
      <c r="BM41" s="56">
        <f t="shared" si="23"/>
        <v>-0.36651143790849677</v>
      </c>
    </row>
    <row r="42" spans="1:65" x14ac:dyDescent="0.25">
      <c r="A42" s="20">
        <v>40</v>
      </c>
      <c r="B42" s="21">
        <v>2015</v>
      </c>
      <c r="C42" s="90" t="s">
        <v>25</v>
      </c>
      <c r="D42" s="185" t="s">
        <v>24</v>
      </c>
      <c r="E42" s="186" t="s">
        <v>153</v>
      </c>
      <c r="F42" s="21" t="s">
        <v>63</v>
      </c>
      <c r="G42" s="96" t="s">
        <v>113</v>
      </c>
      <c r="H42" s="34">
        <v>50</v>
      </c>
      <c r="I42" s="35">
        <v>39</v>
      </c>
      <c r="J42" s="62">
        <f t="shared" si="0"/>
        <v>89</v>
      </c>
      <c r="K42" s="37">
        <v>62</v>
      </c>
      <c r="L42" s="38">
        <v>49</v>
      </c>
      <c r="M42" s="63">
        <f t="shared" si="1"/>
        <v>111</v>
      </c>
      <c r="N42" s="40">
        <v>42</v>
      </c>
      <c r="O42" s="41">
        <v>36</v>
      </c>
      <c r="P42" s="64">
        <f t="shared" si="2"/>
        <v>78</v>
      </c>
      <c r="Q42" s="43">
        <f t="shared" si="26"/>
        <v>-0.32258064516129031</v>
      </c>
      <c r="R42" s="43">
        <f t="shared" si="26"/>
        <v>-0.26530612244897961</v>
      </c>
      <c r="S42" s="44">
        <f t="shared" si="4"/>
        <v>-0.29394338380513496</v>
      </c>
      <c r="T42" s="45">
        <v>28</v>
      </c>
      <c r="U42" s="46">
        <v>33</v>
      </c>
      <c r="V42" s="65">
        <f t="shared" si="5"/>
        <v>61</v>
      </c>
      <c r="W42" s="48">
        <v>28</v>
      </c>
      <c r="X42" s="49">
        <v>33</v>
      </c>
      <c r="Y42" s="50">
        <f t="shared" si="6"/>
        <v>61</v>
      </c>
      <c r="Z42" s="51">
        <f t="shared" si="30"/>
        <v>0</v>
      </c>
      <c r="AA42" s="43">
        <f t="shared" si="30"/>
        <v>0</v>
      </c>
      <c r="AB42" s="44">
        <f t="shared" si="8"/>
        <v>0</v>
      </c>
      <c r="AC42" s="52">
        <v>18</v>
      </c>
      <c r="AD42" s="21">
        <v>30</v>
      </c>
      <c r="AE42" s="21">
        <f t="shared" si="9"/>
        <v>48</v>
      </c>
      <c r="AF42" s="53">
        <v>18</v>
      </c>
      <c r="AG42" s="53">
        <v>22</v>
      </c>
      <c r="AH42" s="53">
        <f t="shared" si="10"/>
        <v>40</v>
      </c>
      <c r="AI42" s="54">
        <f t="shared" si="27"/>
        <v>0</v>
      </c>
      <c r="AJ42" s="54">
        <f t="shared" si="27"/>
        <v>-0.26666666666666666</v>
      </c>
      <c r="AK42" s="55">
        <f t="shared" si="24"/>
        <v>-0.13333333333333333</v>
      </c>
      <c r="AL42" s="21">
        <v>29</v>
      </c>
      <c r="AM42" s="21">
        <v>25</v>
      </c>
      <c r="AN42" s="21">
        <f t="shared" si="12"/>
        <v>54</v>
      </c>
      <c r="AO42" s="22">
        <v>19</v>
      </c>
      <c r="AP42" s="23">
        <v>18</v>
      </c>
      <c r="AQ42" s="23">
        <f t="shared" si="13"/>
        <v>37</v>
      </c>
      <c r="AR42" s="54">
        <f t="shared" si="28"/>
        <v>-0.34482758620689657</v>
      </c>
      <c r="AS42" s="54">
        <f t="shared" si="28"/>
        <v>-0.28000000000000003</v>
      </c>
      <c r="AT42" s="55">
        <f t="shared" si="25"/>
        <v>-0.3124137931034483</v>
      </c>
      <c r="AU42" s="46">
        <v>11</v>
      </c>
      <c r="AV42" s="46">
        <v>22</v>
      </c>
      <c r="AW42" s="46">
        <f t="shared" si="15"/>
        <v>33</v>
      </c>
      <c r="AX42" s="24">
        <v>10</v>
      </c>
      <c r="AY42" s="25">
        <v>21</v>
      </c>
      <c r="AZ42" s="25">
        <f t="shared" si="16"/>
        <v>31</v>
      </c>
      <c r="BA42" s="54">
        <f t="shared" si="29"/>
        <v>-9.0909090909090912E-2</v>
      </c>
      <c r="BB42" s="54">
        <f t="shared" si="29"/>
        <v>-4.5454545454545456E-2</v>
      </c>
      <c r="BC42" s="55">
        <f t="shared" si="22"/>
        <v>-6.8181818181818177E-2</v>
      </c>
      <c r="BD42" s="46">
        <v>33</v>
      </c>
      <c r="BE42" s="46">
        <v>30</v>
      </c>
      <c r="BF42" s="46">
        <f t="shared" si="18"/>
        <v>63</v>
      </c>
      <c r="BG42" s="26">
        <v>12</v>
      </c>
      <c r="BH42" s="27">
        <v>21</v>
      </c>
      <c r="BI42" s="28">
        <f t="shared" si="19"/>
        <v>33</v>
      </c>
      <c r="BJ42" s="54">
        <f t="shared" si="20"/>
        <v>-0.63636363636363635</v>
      </c>
      <c r="BK42" s="54">
        <f t="shared" si="20"/>
        <v>-0.3</v>
      </c>
      <c r="BL42" s="55">
        <f t="shared" si="21"/>
        <v>-0.46818181818181814</v>
      </c>
      <c r="BM42" s="56">
        <f t="shared" si="23"/>
        <v>-0.21267569110092546</v>
      </c>
    </row>
    <row r="43" spans="1:65" x14ac:dyDescent="0.25">
      <c r="A43" s="20">
        <v>41</v>
      </c>
      <c r="B43" s="21">
        <v>2015</v>
      </c>
      <c r="C43" s="90" t="s">
        <v>25</v>
      </c>
      <c r="D43" s="185" t="s">
        <v>24</v>
      </c>
      <c r="E43" s="186" t="s">
        <v>153</v>
      </c>
      <c r="F43" s="21" t="s">
        <v>64</v>
      </c>
      <c r="G43" s="96" t="s">
        <v>114</v>
      </c>
      <c r="H43" s="34">
        <v>29</v>
      </c>
      <c r="I43" s="35">
        <v>33</v>
      </c>
      <c r="J43" s="62">
        <f t="shared" si="0"/>
        <v>62</v>
      </c>
      <c r="K43" s="37">
        <v>59</v>
      </c>
      <c r="L43" s="38">
        <v>29</v>
      </c>
      <c r="M43" s="63">
        <f t="shared" si="1"/>
        <v>88</v>
      </c>
      <c r="N43" s="40">
        <v>34</v>
      </c>
      <c r="O43" s="41">
        <v>24</v>
      </c>
      <c r="P43" s="64">
        <f t="shared" si="2"/>
        <v>58</v>
      </c>
      <c r="Q43" s="43">
        <f t="shared" si="26"/>
        <v>-0.42372881355932202</v>
      </c>
      <c r="R43" s="43">
        <f t="shared" si="26"/>
        <v>-0.17241379310344829</v>
      </c>
      <c r="S43" s="44">
        <f t="shared" si="4"/>
        <v>-0.29807130333138515</v>
      </c>
      <c r="T43" s="45">
        <v>29</v>
      </c>
      <c r="U43" s="46">
        <v>10</v>
      </c>
      <c r="V43" s="65">
        <f t="shared" si="5"/>
        <v>39</v>
      </c>
      <c r="W43" s="48">
        <v>22</v>
      </c>
      <c r="X43" s="49">
        <v>10</v>
      </c>
      <c r="Y43" s="50">
        <f t="shared" si="6"/>
        <v>32</v>
      </c>
      <c r="Z43" s="51">
        <f t="shared" si="30"/>
        <v>-0.2413793103448276</v>
      </c>
      <c r="AA43" s="43">
        <f t="shared" si="30"/>
        <v>0</v>
      </c>
      <c r="AB43" s="44">
        <f t="shared" si="8"/>
        <v>-0.1206896551724138</v>
      </c>
      <c r="AC43" s="52">
        <v>26</v>
      </c>
      <c r="AD43" s="21">
        <v>21</v>
      </c>
      <c r="AE43" s="21">
        <f t="shared" si="9"/>
        <v>47</v>
      </c>
      <c r="AF43" s="53">
        <v>32</v>
      </c>
      <c r="AG43" s="53">
        <v>23</v>
      </c>
      <c r="AH43" s="53">
        <f t="shared" si="10"/>
        <v>55</v>
      </c>
      <c r="AI43" s="54">
        <f t="shared" si="27"/>
        <v>0.23076923076923078</v>
      </c>
      <c r="AJ43" s="54">
        <f t="shared" si="27"/>
        <v>9.5238095238095233E-2</v>
      </c>
      <c r="AK43" s="55">
        <f t="shared" si="24"/>
        <v>0.16300366300366301</v>
      </c>
      <c r="AL43" s="21">
        <v>33</v>
      </c>
      <c r="AM43" s="21">
        <v>53</v>
      </c>
      <c r="AN43" s="21">
        <f t="shared" si="12"/>
        <v>86</v>
      </c>
      <c r="AO43" s="22">
        <v>20</v>
      </c>
      <c r="AP43" s="23">
        <v>47</v>
      </c>
      <c r="AQ43" s="23">
        <f t="shared" si="13"/>
        <v>67</v>
      </c>
      <c r="AR43" s="54">
        <f t="shared" si="28"/>
        <v>-0.39393939393939392</v>
      </c>
      <c r="AS43" s="54">
        <f t="shared" si="28"/>
        <v>-0.11320754716981132</v>
      </c>
      <c r="AT43" s="55">
        <f t="shared" si="25"/>
        <v>-0.25357347055460261</v>
      </c>
      <c r="AU43" s="46">
        <v>14</v>
      </c>
      <c r="AV43" s="46">
        <v>20</v>
      </c>
      <c r="AW43" s="46">
        <f t="shared" si="15"/>
        <v>34</v>
      </c>
      <c r="AX43" s="24">
        <v>14</v>
      </c>
      <c r="AY43" s="25">
        <v>18</v>
      </c>
      <c r="AZ43" s="25">
        <f t="shared" si="16"/>
        <v>32</v>
      </c>
      <c r="BA43" s="54">
        <f t="shared" si="29"/>
        <v>0</v>
      </c>
      <c r="BB43" s="54">
        <f t="shared" si="29"/>
        <v>-0.1</v>
      </c>
      <c r="BC43" s="55">
        <f t="shared" si="22"/>
        <v>-0.05</v>
      </c>
      <c r="BD43" s="46">
        <v>40</v>
      </c>
      <c r="BE43" s="46">
        <v>23</v>
      </c>
      <c r="BF43" s="46">
        <f t="shared" si="18"/>
        <v>63</v>
      </c>
      <c r="BG43" s="26">
        <v>14</v>
      </c>
      <c r="BH43" s="27">
        <v>12</v>
      </c>
      <c r="BI43" s="28">
        <f t="shared" si="19"/>
        <v>26</v>
      </c>
      <c r="BJ43" s="54">
        <f t="shared" si="20"/>
        <v>-0.65</v>
      </c>
      <c r="BK43" s="54">
        <f t="shared" si="20"/>
        <v>-0.47826086956521741</v>
      </c>
      <c r="BL43" s="55">
        <f t="shared" si="21"/>
        <v>-0.56413043478260871</v>
      </c>
      <c r="BM43" s="56">
        <f t="shared" si="23"/>
        <v>-0.18724353347289124</v>
      </c>
    </row>
    <row r="44" spans="1:65" x14ac:dyDescent="0.25">
      <c r="A44" s="20">
        <v>42</v>
      </c>
      <c r="B44" s="21">
        <v>2015</v>
      </c>
      <c r="C44" s="90" t="s">
        <v>25</v>
      </c>
      <c r="D44" s="185" t="s">
        <v>24</v>
      </c>
      <c r="E44" s="186" t="s">
        <v>153</v>
      </c>
      <c r="F44" s="21" t="s">
        <v>65</v>
      </c>
      <c r="G44" s="96" t="s">
        <v>115</v>
      </c>
      <c r="H44" s="34">
        <v>23</v>
      </c>
      <c r="I44" s="35">
        <v>41</v>
      </c>
      <c r="J44" s="62">
        <f t="shared" si="0"/>
        <v>64</v>
      </c>
      <c r="K44" s="37">
        <v>34</v>
      </c>
      <c r="L44" s="38">
        <v>23</v>
      </c>
      <c r="M44" s="63">
        <f t="shared" si="1"/>
        <v>57</v>
      </c>
      <c r="N44" s="40">
        <v>23</v>
      </c>
      <c r="O44" s="41">
        <v>30</v>
      </c>
      <c r="P44" s="64">
        <f t="shared" si="2"/>
        <v>53</v>
      </c>
      <c r="Q44" s="43">
        <f t="shared" si="26"/>
        <v>-0.3235294117647059</v>
      </c>
      <c r="R44" s="43">
        <f t="shared" si="26"/>
        <v>0.30434782608695654</v>
      </c>
      <c r="S44" s="44">
        <f t="shared" si="4"/>
        <v>-9.5907928388746788E-3</v>
      </c>
      <c r="T44" s="45">
        <v>20</v>
      </c>
      <c r="U44" s="46">
        <v>32</v>
      </c>
      <c r="V44" s="65">
        <f t="shared" si="5"/>
        <v>52</v>
      </c>
      <c r="W44" s="48">
        <v>20</v>
      </c>
      <c r="X44" s="49">
        <v>37</v>
      </c>
      <c r="Y44" s="50">
        <f t="shared" si="6"/>
        <v>57</v>
      </c>
      <c r="Z44" s="51">
        <f t="shared" si="30"/>
        <v>0</v>
      </c>
      <c r="AA44" s="43">
        <f t="shared" si="30"/>
        <v>0.15625</v>
      </c>
      <c r="AB44" s="44">
        <f t="shared" si="8"/>
        <v>7.8125E-2</v>
      </c>
      <c r="AC44" s="52">
        <v>20</v>
      </c>
      <c r="AD44" s="21">
        <v>25</v>
      </c>
      <c r="AE44" s="21">
        <f t="shared" si="9"/>
        <v>45</v>
      </c>
      <c r="AF44" s="53">
        <v>16</v>
      </c>
      <c r="AG44" s="53">
        <v>22</v>
      </c>
      <c r="AH44" s="53">
        <f t="shared" si="10"/>
        <v>38</v>
      </c>
      <c r="AI44" s="54">
        <f t="shared" si="27"/>
        <v>-0.2</v>
      </c>
      <c r="AJ44" s="54">
        <f t="shared" si="27"/>
        <v>-0.12</v>
      </c>
      <c r="AK44" s="55">
        <f t="shared" si="24"/>
        <v>-0.16</v>
      </c>
      <c r="AL44" s="21">
        <v>21</v>
      </c>
      <c r="AM44" s="21">
        <v>19</v>
      </c>
      <c r="AN44" s="21">
        <f t="shared" si="12"/>
        <v>40</v>
      </c>
      <c r="AO44" s="22">
        <v>20</v>
      </c>
      <c r="AP44" s="23">
        <v>20</v>
      </c>
      <c r="AQ44" s="23">
        <f t="shared" si="13"/>
        <v>40</v>
      </c>
      <c r="AR44" s="54">
        <f t="shared" si="28"/>
        <v>-4.7619047619047616E-2</v>
      </c>
      <c r="AS44" s="54">
        <f t="shared" si="28"/>
        <v>5.2631578947368418E-2</v>
      </c>
      <c r="AT44" s="55">
        <f t="shared" si="25"/>
        <v>2.5062656641604009E-3</v>
      </c>
      <c r="AU44" s="46">
        <v>13</v>
      </c>
      <c r="AV44" s="46">
        <v>15</v>
      </c>
      <c r="AW44" s="46">
        <f t="shared" si="15"/>
        <v>28</v>
      </c>
      <c r="AX44" s="24">
        <v>10</v>
      </c>
      <c r="AY44" s="25">
        <v>16</v>
      </c>
      <c r="AZ44" s="25">
        <f t="shared" si="16"/>
        <v>26</v>
      </c>
      <c r="BA44" s="54">
        <f t="shared" si="29"/>
        <v>-0.23076923076923078</v>
      </c>
      <c r="BB44" s="54">
        <f t="shared" si="29"/>
        <v>6.6666666666666666E-2</v>
      </c>
      <c r="BC44" s="55">
        <f t="shared" si="22"/>
        <v>-8.2051282051282065E-2</v>
      </c>
      <c r="BD44" s="46">
        <v>23</v>
      </c>
      <c r="BE44" s="46">
        <v>35</v>
      </c>
      <c r="BF44" s="46">
        <f t="shared" si="18"/>
        <v>58</v>
      </c>
      <c r="BG44" s="26">
        <v>7</v>
      </c>
      <c r="BH44" s="27">
        <v>16</v>
      </c>
      <c r="BI44" s="28">
        <f t="shared" si="19"/>
        <v>23</v>
      </c>
      <c r="BJ44" s="54">
        <f t="shared" si="20"/>
        <v>-0.69565217391304346</v>
      </c>
      <c r="BK44" s="54">
        <f t="shared" si="20"/>
        <v>-0.54285714285714282</v>
      </c>
      <c r="BL44" s="55">
        <f t="shared" si="21"/>
        <v>-0.61925465838509308</v>
      </c>
      <c r="BM44" s="56">
        <f t="shared" si="23"/>
        <v>-0.13171091126851489</v>
      </c>
    </row>
    <row r="45" spans="1:65" x14ac:dyDescent="0.25">
      <c r="A45" s="20">
        <v>43</v>
      </c>
      <c r="B45" s="21">
        <v>2015</v>
      </c>
      <c r="C45" s="90" t="s">
        <v>25</v>
      </c>
      <c r="D45" s="185" t="s">
        <v>24</v>
      </c>
      <c r="E45" s="186" t="s">
        <v>153</v>
      </c>
      <c r="F45" s="21" t="s">
        <v>66</v>
      </c>
      <c r="G45" s="96" t="s">
        <v>116</v>
      </c>
      <c r="H45" s="34">
        <v>27</v>
      </c>
      <c r="I45" s="35">
        <v>19</v>
      </c>
      <c r="J45" s="62">
        <f t="shared" si="0"/>
        <v>46</v>
      </c>
      <c r="K45" s="37">
        <v>29</v>
      </c>
      <c r="L45" s="38">
        <v>25</v>
      </c>
      <c r="M45" s="63">
        <f t="shared" si="1"/>
        <v>54</v>
      </c>
      <c r="N45" s="40">
        <v>16</v>
      </c>
      <c r="O45" s="41">
        <v>15</v>
      </c>
      <c r="P45" s="64">
        <f t="shared" si="2"/>
        <v>31</v>
      </c>
      <c r="Q45" s="43">
        <f t="shared" si="26"/>
        <v>-0.44827586206896552</v>
      </c>
      <c r="R45" s="43">
        <f t="shared" si="26"/>
        <v>-0.4</v>
      </c>
      <c r="S45" s="44">
        <f t="shared" si="4"/>
        <v>-0.42413793103448277</v>
      </c>
      <c r="T45" s="45">
        <v>14</v>
      </c>
      <c r="U45" s="46">
        <v>13</v>
      </c>
      <c r="V45" s="65">
        <f t="shared" si="5"/>
        <v>27</v>
      </c>
      <c r="W45" s="48">
        <v>10</v>
      </c>
      <c r="X45" s="49">
        <v>9</v>
      </c>
      <c r="Y45" s="50">
        <f t="shared" si="6"/>
        <v>19</v>
      </c>
      <c r="Z45" s="51">
        <f t="shared" si="30"/>
        <v>-0.2857142857142857</v>
      </c>
      <c r="AA45" s="43">
        <f t="shared" si="30"/>
        <v>-0.30769230769230771</v>
      </c>
      <c r="AB45" s="44">
        <f t="shared" si="8"/>
        <v>-0.2967032967032967</v>
      </c>
      <c r="AC45" s="52">
        <v>7</v>
      </c>
      <c r="AD45" s="21">
        <v>16</v>
      </c>
      <c r="AE45" s="21">
        <f t="shared" si="9"/>
        <v>23</v>
      </c>
      <c r="AF45" s="53">
        <v>8</v>
      </c>
      <c r="AG45" s="53">
        <v>15</v>
      </c>
      <c r="AH45" s="53">
        <f t="shared" si="10"/>
        <v>23</v>
      </c>
      <c r="AI45" s="54">
        <f t="shared" si="27"/>
        <v>0.14285714285714285</v>
      </c>
      <c r="AJ45" s="54">
        <f t="shared" si="27"/>
        <v>-6.25E-2</v>
      </c>
      <c r="AK45" s="55">
        <f t="shared" si="24"/>
        <v>4.0178571428571425E-2</v>
      </c>
      <c r="AL45" s="21">
        <v>12</v>
      </c>
      <c r="AM45" s="21">
        <v>8</v>
      </c>
      <c r="AN45" s="21">
        <f t="shared" si="12"/>
        <v>20</v>
      </c>
      <c r="AO45" s="22">
        <v>8</v>
      </c>
      <c r="AP45" s="23">
        <v>6</v>
      </c>
      <c r="AQ45" s="23">
        <f t="shared" si="13"/>
        <v>14</v>
      </c>
      <c r="AR45" s="54">
        <f t="shared" si="28"/>
        <v>-0.33333333333333331</v>
      </c>
      <c r="AS45" s="54">
        <f t="shared" si="28"/>
        <v>-0.25</v>
      </c>
      <c r="AT45" s="55">
        <f t="shared" si="25"/>
        <v>-0.29166666666666663</v>
      </c>
      <c r="AU45" s="46">
        <v>16</v>
      </c>
      <c r="AV45" s="46">
        <v>13</v>
      </c>
      <c r="AW45" s="46">
        <f t="shared" si="15"/>
        <v>29</v>
      </c>
      <c r="AX45" s="24">
        <v>17</v>
      </c>
      <c r="AY45" s="25">
        <v>12</v>
      </c>
      <c r="AZ45" s="25">
        <f t="shared" si="16"/>
        <v>29</v>
      </c>
      <c r="BA45" s="54">
        <f t="shared" si="29"/>
        <v>6.25E-2</v>
      </c>
      <c r="BB45" s="54">
        <f t="shared" si="29"/>
        <v>-7.6923076923076927E-2</v>
      </c>
      <c r="BC45" s="55">
        <f t="shared" si="22"/>
        <v>-7.2115384615384637E-3</v>
      </c>
      <c r="BD45" s="46">
        <v>27</v>
      </c>
      <c r="BE45" s="46">
        <v>17</v>
      </c>
      <c r="BF45" s="46">
        <f t="shared" si="18"/>
        <v>44</v>
      </c>
      <c r="BG45" s="26">
        <v>15</v>
      </c>
      <c r="BH45" s="27">
        <v>15</v>
      </c>
      <c r="BI45" s="28">
        <f t="shared" si="19"/>
        <v>30</v>
      </c>
      <c r="BJ45" s="54">
        <f t="shared" si="20"/>
        <v>-0.44444444444444442</v>
      </c>
      <c r="BK45" s="54">
        <f t="shared" si="20"/>
        <v>-0.11764705882352941</v>
      </c>
      <c r="BL45" s="55">
        <f t="shared" si="21"/>
        <v>-0.28104575163398693</v>
      </c>
      <c r="BM45" s="56">
        <f t="shared" si="23"/>
        <v>-0.21009776884523335</v>
      </c>
    </row>
    <row r="46" spans="1:65" x14ac:dyDescent="0.25">
      <c r="A46" s="20">
        <v>44</v>
      </c>
      <c r="B46" s="21">
        <v>2015</v>
      </c>
      <c r="C46" s="90" t="s">
        <v>25</v>
      </c>
      <c r="D46" s="185" t="s">
        <v>24</v>
      </c>
      <c r="E46" s="186" t="s">
        <v>153</v>
      </c>
      <c r="F46" s="21" t="s">
        <v>67</v>
      </c>
      <c r="G46" s="96" t="s">
        <v>117</v>
      </c>
      <c r="H46" s="34">
        <v>98</v>
      </c>
      <c r="I46" s="35">
        <v>87</v>
      </c>
      <c r="J46" s="62">
        <f t="shared" si="0"/>
        <v>185</v>
      </c>
      <c r="K46" s="37">
        <v>77</v>
      </c>
      <c r="L46" s="38">
        <v>78</v>
      </c>
      <c r="M46" s="63">
        <f t="shared" si="1"/>
        <v>155</v>
      </c>
      <c r="N46" s="40">
        <v>98</v>
      </c>
      <c r="O46" s="41">
        <v>98</v>
      </c>
      <c r="P46" s="64">
        <f t="shared" si="2"/>
        <v>196</v>
      </c>
      <c r="Q46" s="43">
        <f t="shared" si="26"/>
        <v>0.27272727272727271</v>
      </c>
      <c r="R46" s="43">
        <f t="shared" si="26"/>
        <v>0.25641025641025639</v>
      </c>
      <c r="S46" s="44">
        <f t="shared" si="4"/>
        <v>0.26456876456876455</v>
      </c>
      <c r="T46" s="45">
        <v>78</v>
      </c>
      <c r="U46" s="46">
        <v>62</v>
      </c>
      <c r="V46" s="65">
        <f t="shared" si="5"/>
        <v>140</v>
      </c>
      <c r="W46" s="48">
        <v>72</v>
      </c>
      <c r="X46" s="49">
        <v>77</v>
      </c>
      <c r="Y46" s="50">
        <f t="shared" si="6"/>
        <v>149</v>
      </c>
      <c r="Z46" s="51">
        <f t="shared" si="30"/>
        <v>-7.6923076923076927E-2</v>
      </c>
      <c r="AA46" s="43">
        <f t="shared" si="30"/>
        <v>0.24193548387096775</v>
      </c>
      <c r="AB46" s="44">
        <f t="shared" si="8"/>
        <v>8.2506203473945411E-2</v>
      </c>
      <c r="AC46" s="52">
        <v>87</v>
      </c>
      <c r="AD46" s="21">
        <v>73</v>
      </c>
      <c r="AE46" s="21">
        <f t="shared" si="9"/>
        <v>160</v>
      </c>
      <c r="AF46" s="53">
        <v>82</v>
      </c>
      <c r="AG46" s="53">
        <v>86</v>
      </c>
      <c r="AH46" s="53">
        <f t="shared" si="10"/>
        <v>168</v>
      </c>
      <c r="AI46" s="54">
        <f t="shared" si="27"/>
        <v>-5.7471264367816091E-2</v>
      </c>
      <c r="AJ46" s="54">
        <f t="shared" si="27"/>
        <v>0.17808219178082191</v>
      </c>
      <c r="AK46" s="55">
        <f t="shared" si="24"/>
        <v>6.0305463706502908E-2</v>
      </c>
      <c r="AL46" s="21">
        <v>82</v>
      </c>
      <c r="AM46" s="21">
        <v>64</v>
      </c>
      <c r="AN46" s="21">
        <f t="shared" si="12"/>
        <v>146</v>
      </c>
      <c r="AO46" s="22">
        <v>46</v>
      </c>
      <c r="AP46" s="23">
        <v>56</v>
      </c>
      <c r="AQ46" s="23">
        <f t="shared" si="13"/>
        <v>102</v>
      </c>
      <c r="AR46" s="54">
        <f t="shared" si="28"/>
        <v>-0.43902439024390244</v>
      </c>
      <c r="AS46" s="54">
        <f t="shared" si="28"/>
        <v>-0.125</v>
      </c>
      <c r="AT46" s="55">
        <f t="shared" si="25"/>
        <v>-0.28201219512195119</v>
      </c>
      <c r="AU46" s="46">
        <v>40</v>
      </c>
      <c r="AV46" s="46">
        <v>80</v>
      </c>
      <c r="AW46" s="46">
        <f t="shared" si="15"/>
        <v>120</v>
      </c>
      <c r="AX46" s="24">
        <v>58</v>
      </c>
      <c r="AY46" s="25">
        <v>60</v>
      </c>
      <c r="AZ46" s="25">
        <f t="shared" si="16"/>
        <v>118</v>
      </c>
      <c r="BA46" s="54">
        <f t="shared" ref="BA46:BB52" si="31">(AX46-AU46)/AU46</f>
        <v>0.45</v>
      </c>
      <c r="BB46" s="54">
        <f t="shared" si="31"/>
        <v>-0.25</v>
      </c>
      <c r="BC46" s="55">
        <f t="shared" si="22"/>
        <v>0.1</v>
      </c>
      <c r="BD46" s="46">
        <v>75</v>
      </c>
      <c r="BE46" s="46">
        <v>55</v>
      </c>
      <c r="BF46" s="46">
        <f t="shared" si="18"/>
        <v>130</v>
      </c>
      <c r="BG46" s="26">
        <v>33</v>
      </c>
      <c r="BH46" s="27">
        <v>52</v>
      </c>
      <c r="BI46" s="28">
        <f t="shared" si="19"/>
        <v>85</v>
      </c>
      <c r="BJ46" s="54">
        <f t="shared" si="20"/>
        <v>-0.56000000000000005</v>
      </c>
      <c r="BK46" s="54">
        <f t="shared" si="20"/>
        <v>-5.4545454545454543E-2</v>
      </c>
      <c r="BL46" s="55">
        <f t="shared" si="21"/>
        <v>-0.30727272727272731</v>
      </c>
      <c r="BM46" s="56">
        <f t="shared" si="23"/>
        <v>-1.3650748440910932E-2</v>
      </c>
    </row>
    <row r="47" spans="1:65" x14ac:dyDescent="0.25">
      <c r="A47" s="20">
        <v>45</v>
      </c>
      <c r="B47" s="21">
        <v>2015</v>
      </c>
      <c r="C47" s="90" t="s">
        <v>25</v>
      </c>
      <c r="D47" s="185" t="s">
        <v>24</v>
      </c>
      <c r="E47" s="186" t="s">
        <v>153</v>
      </c>
      <c r="F47" s="21" t="s">
        <v>68</v>
      </c>
      <c r="G47" s="96" t="s">
        <v>118</v>
      </c>
      <c r="H47" s="34">
        <v>57</v>
      </c>
      <c r="I47" s="35">
        <v>46</v>
      </c>
      <c r="J47" s="62">
        <f t="shared" si="0"/>
        <v>103</v>
      </c>
      <c r="K47" s="37">
        <v>52</v>
      </c>
      <c r="L47" s="38">
        <v>48</v>
      </c>
      <c r="M47" s="63">
        <f t="shared" si="1"/>
        <v>100</v>
      </c>
      <c r="N47" s="40">
        <v>52</v>
      </c>
      <c r="O47" s="41">
        <v>43</v>
      </c>
      <c r="P47" s="64">
        <f t="shared" si="2"/>
        <v>95</v>
      </c>
      <c r="Q47" s="43">
        <f t="shared" si="26"/>
        <v>0</v>
      </c>
      <c r="R47" s="43">
        <f t="shared" si="26"/>
        <v>-0.10416666666666667</v>
      </c>
      <c r="S47" s="44">
        <f t="shared" si="4"/>
        <v>-5.2083333333333336E-2</v>
      </c>
      <c r="T47" s="45">
        <v>39</v>
      </c>
      <c r="U47" s="46">
        <v>41</v>
      </c>
      <c r="V47" s="65">
        <f t="shared" si="5"/>
        <v>80</v>
      </c>
      <c r="W47" s="48">
        <v>43</v>
      </c>
      <c r="X47" s="49">
        <v>44</v>
      </c>
      <c r="Y47" s="50">
        <f t="shared" si="6"/>
        <v>87</v>
      </c>
      <c r="Z47" s="51">
        <f t="shared" si="30"/>
        <v>0.10256410256410256</v>
      </c>
      <c r="AA47" s="43">
        <f t="shared" si="30"/>
        <v>7.3170731707317069E-2</v>
      </c>
      <c r="AB47" s="44">
        <f t="shared" si="8"/>
        <v>8.7867417135709808E-2</v>
      </c>
      <c r="AC47" s="52">
        <v>61</v>
      </c>
      <c r="AD47" s="21">
        <v>57</v>
      </c>
      <c r="AE47" s="21">
        <f t="shared" si="9"/>
        <v>118</v>
      </c>
      <c r="AF47" s="53">
        <v>49</v>
      </c>
      <c r="AG47" s="53">
        <v>45</v>
      </c>
      <c r="AH47" s="53">
        <f t="shared" si="10"/>
        <v>94</v>
      </c>
      <c r="AI47" s="54">
        <f t="shared" si="27"/>
        <v>-0.19672131147540983</v>
      </c>
      <c r="AJ47" s="54">
        <f t="shared" si="27"/>
        <v>-0.21052631578947367</v>
      </c>
      <c r="AK47" s="55">
        <f t="shared" si="24"/>
        <v>-0.20362381363244175</v>
      </c>
      <c r="AL47" s="21">
        <v>34</v>
      </c>
      <c r="AM47" s="21">
        <v>22</v>
      </c>
      <c r="AN47" s="21">
        <f t="shared" si="12"/>
        <v>56</v>
      </c>
      <c r="AO47" s="22">
        <v>29</v>
      </c>
      <c r="AP47" s="23">
        <v>21</v>
      </c>
      <c r="AQ47" s="23">
        <f t="shared" si="13"/>
        <v>50</v>
      </c>
      <c r="AR47" s="54">
        <f t="shared" si="28"/>
        <v>-0.14705882352941177</v>
      </c>
      <c r="AS47" s="54">
        <f t="shared" si="28"/>
        <v>-4.5454545454545456E-2</v>
      </c>
      <c r="AT47" s="55">
        <f t="shared" si="25"/>
        <v>-9.6256684491978606E-2</v>
      </c>
      <c r="AU47" s="46">
        <v>30</v>
      </c>
      <c r="AV47" s="46">
        <v>31</v>
      </c>
      <c r="AW47" s="46">
        <f t="shared" si="15"/>
        <v>61</v>
      </c>
      <c r="AX47" s="24">
        <v>30</v>
      </c>
      <c r="AY47" s="25">
        <v>32</v>
      </c>
      <c r="AZ47" s="25">
        <f t="shared" si="16"/>
        <v>62</v>
      </c>
      <c r="BA47" s="54">
        <f t="shared" si="31"/>
        <v>0</v>
      </c>
      <c r="BB47" s="54">
        <f t="shared" si="31"/>
        <v>3.2258064516129031E-2</v>
      </c>
      <c r="BC47" s="55">
        <f t="shared" si="22"/>
        <v>1.6129032258064516E-2</v>
      </c>
      <c r="BD47" s="46">
        <v>39</v>
      </c>
      <c r="BE47" s="46">
        <v>40</v>
      </c>
      <c r="BF47" s="46">
        <f t="shared" si="18"/>
        <v>79</v>
      </c>
      <c r="BG47" s="26">
        <v>16</v>
      </c>
      <c r="BH47" s="27">
        <v>29</v>
      </c>
      <c r="BI47" s="28">
        <f t="shared" si="19"/>
        <v>45</v>
      </c>
      <c r="BJ47" s="54">
        <f t="shared" si="20"/>
        <v>-0.58974358974358976</v>
      </c>
      <c r="BK47" s="54">
        <f t="shared" si="20"/>
        <v>-0.27500000000000002</v>
      </c>
      <c r="BL47" s="55">
        <f t="shared" si="21"/>
        <v>-0.43237179487179489</v>
      </c>
      <c r="BM47" s="56">
        <f t="shared" si="23"/>
        <v>-0.11338986282262904</v>
      </c>
    </row>
    <row r="48" spans="1:65" x14ac:dyDescent="0.25">
      <c r="A48" s="20">
        <v>46</v>
      </c>
      <c r="B48" s="21">
        <v>2015</v>
      </c>
      <c r="C48" s="90" t="s">
        <v>25</v>
      </c>
      <c r="D48" s="185" t="s">
        <v>24</v>
      </c>
      <c r="E48" s="186" t="s">
        <v>154</v>
      </c>
      <c r="F48" s="21" t="s">
        <v>69</v>
      </c>
      <c r="G48" s="96" t="s">
        <v>119</v>
      </c>
      <c r="H48" s="34">
        <v>63</v>
      </c>
      <c r="I48" s="35">
        <v>49</v>
      </c>
      <c r="J48" s="62">
        <f t="shared" si="0"/>
        <v>112</v>
      </c>
      <c r="K48" s="37">
        <v>51</v>
      </c>
      <c r="L48" s="38">
        <v>43</v>
      </c>
      <c r="M48" s="63">
        <f t="shared" si="1"/>
        <v>94</v>
      </c>
      <c r="N48" s="40">
        <v>35</v>
      </c>
      <c r="O48" s="41">
        <v>36</v>
      </c>
      <c r="P48" s="64">
        <f t="shared" si="2"/>
        <v>71</v>
      </c>
      <c r="Q48" s="43">
        <f t="shared" si="26"/>
        <v>-0.31372549019607843</v>
      </c>
      <c r="R48" s="43">
        <f t="shared" si="26"/>
        <v>-0.16279069767441862</v>
      </c>
      <c r="S48" s="44">
        <f t="shared" si="4"/>
        <v>-0.23825809393524852</v>
      </c>
      <c r="T48" s="45">
        <v>51</v>
      </c>
      <c r="U48" s="46">
        <v>30</v>
      </c>
      <c r="V48" s="65">
        <f t="shared" si="5"/>
        <v>81</v>
      </c>
      <c r="W48" s="48">
        <v>41</v>
      </c>
      <c r="X48" s="49">
        <v>23</v>
      </c>
      <c r="Y48" s="50">
        <f t="shared" si="6"/>
        <v>64</v>
      </c>
      <c r="Z48" s="51">
        <f t="shared" si="30"/>
        <v>-0.19607843137254902</v>
      </c>
      <c r="AA48" s="43">
        <f t="shared" si="30"/>
        <v>-0.23333333333333334</v>
      </c>
      <c r="AB48" s="44">
        <f t="shared" si="8"/>
        <v>-0.21470588235294119</v>
      </c>
      <c r="AC48" s="52">
        <v>25</v>
      </c>
      <c r="AD48" s="21">
        <v>44</v>
      </c>
      <c r="AE48" s="21">
        <f t="shared" si="9"/>
        <v>69</v>
      </c>
      <c r="AF48" s="53">
        <v>20</v>
      </c>
      <c r="AG48" s="53">
        <v>42</v>
      </c>
      <c r="AH48" s="53">
        <f t="shared" si="10"/>
        <v>62</v>
      </c>
      <c r="AI48" s="54">
        <f t="shared" si="27"/>
        <v>-0.2</v>
      </c>
      <c r="AJ48" s="54">
        <f t="shared" si="27"/>
        <v>-4.5454545454545456E-2</v>
      </c>
      <c r="AK48" s="55">
        <f t="shared" si="24"/>
        <v>-0.12272727272727274</v>
      </c>
      <c r="AL48" s="21">
        <v>56</v>
      </c>
      <c r="AM48" s="21">
        <v>24</v>
      </c>
      <c r="AN48" s="21">
        <f t="shared" si="12"/>
        <v>80</v>
      </c>
      <c r="AO48" s="22">
        <v>31</v>
      </c>
      <c r="AP48" s="23">
        <v>24</v>
      </c>
      <c r="AQ48" s="23">
        <f t="shared" si="13"/>
        <v>55</v>
      </c>
      <c r="AR48" s="54">
        <f t="shared" si="28"/>
        <v>-0.44642857142857145</v>
      </c>
      <c r="AS48" s="54">
        <f t="shared" si="28"/>
        <v>0</v>
      </c>
      <c r="AT48" s="55">
        <f t="shared" si="25"/>
        <v>-0.22321428571428573</v>
      </c>
      <c r="AU48" s="46">
        <v>40</v>
      </c>
      <c r="AV48" s="46">
        <v>25</v>
      </c>
      <c r="AW48" s="46">
        <f t="shared" si="15"/>
        <v>65</v>
      </c>
      <c r="AX48" s="24">
        <v>39</v>
      </c>
      <c r="AY48" s="25">
        <v>24</v>
      </c>
      <c r="AZ48" s="25">
        <f t="shared" si="16"/>
        <v>63</v>
      </c>
      <c r="BA48" s="54">
        <f t="shared" si="31"/>
        <v>-2.5000000000000001E-2</v>
      </c>
      <c r="BB48" s="54">
        <f t="shared" si="31"/>
        <v>-0.04</v>
      </c>
      <c r="BC48" s="55">
        <f t="shared" si="22"/>
        <v>-3.2500000000000001E-2</v>
      </c>
      <c r="BD48" s="46">
        <v>55</v>
      </c>
      <c r="BE48" s="46">
        <v>31</v>
      </c>
      <c r="BF48" s="46">
        <f t="shared" si="18"/>
        <v>86</v>
      </c>
      <c r="BG48" s="26">
        <v>22</v>
      </c>
      <c r="BH48" s="27">
        <v>27</v>
      </c>
      <c r="BI48" s="28">
        <f t="shared" si="19"/>
        <v>49</v>
      </c>
      <c r="BJ48" s="54">
        <f t="shared" si="20"/>
        <v>-0.6</v>
      </c>
      <c r="BK48" s="54">
        <f t="shared" si="20"/>
        <v>-0.12903225806451613</v>
      </c>
      <c r="BL48" s="55">
        <f t="shared" si="21"/>
        <v>-0.36451612903225805</v>
      </c>
      <c r="BM48" s="56">
        <f t="shared" si="23"/>
        <v>-0.19932027729366766</v>
      </c>
    </row>
    <row r="49" spans="1:66" x14ac:dyDescent="0.25">
      <c r="A49" s="20">
        <v>47</v>
      </c>
      <c r="B49" s="21">
        <v>2015</v>
      </c>
      <c r="C49" s="90" t="s">
        <v>25</v>
      </c>
      <c r="D49" s="185" t="s">
        <v>24</v>
      </c>
      <c r="E49" s="186" t="s">
        <v>154</v>
      </c>
      <c r="F49" s="21" t="s">
        <v>70</v>
      </c>
      <c r="G49" s="96" t="s">
        <v>120</v>
      </c>
      <c r="H49" s="34">
        <v>66</v>
      </c>
      <c r="I49" s="35">
        <v>76</v>
      </c>
      <c r="J49" s="62">
        <f t="shared" si="0"/>
        <v>142</v>
      </c>
      <c r="K49" s="37">
        <v>61</v>
      </c>
      <c r="L49" s="38">
        <v>71</v>
      </c>
      <c r="M49" s="63">
        <f t="shared" si="1"/>
        <v>132</v>
      </c>
      <c r="N49" s="40">
        <v>51</v>
      </c>
      <c r="O49" s="41">
        <v>57</v>
      </c>
      <c r="P49" s="64">
        <f t="shared" si="2"/>
        <v>108</v>
      </c>
      <c r="Q49" s="43">
        <f t="shared" si="26"/>
        <v>-0.16393442622950818</v>
      </c>
      <c r="R49" s="43">
        <f t="shared" si="26"/>
        <v>-0.19718309859154928</v>
      </c>
      <c r="S49" s="44">
        <f t="shared" si="4"/>
        <v>-0.18055876241052873</v>
      </c>
      <c r="T49" s="45">
        <v>45</v>
      </c>
      <c r="U49" s="46">
        <v>46</v>
      </c>
      <c r="V49" s="65">
        <f t="shared" si="5"/>
        <v>91</v>
      </c>
      <c r="W49" s="48">
        <v>44</v>
      </c>
      <c r="X49" s="49">
        <v>45</v>
      </c>
      <c r="Y49" s="50">
        <f t="shared" si="6"/>
        <v>89</v>
      </c>
      <c r="Z49" s="51">
        <f t="shared" si="30"/>
        <v>-2.2222222222222223E-2</v>
      </c>
      <c r="AA49" s="43">
        <f t="shared" si="30"/>
        <v>-2.1739130434782608E-2</v>
      </c>
      <c r="AB49" s="44">
        <f t="shared" si="8"/>
        <v>-2.1980676328502417E-2</v>
      </c>
      <c r="AC49" s="52">
        <v>40</v>
      </c>
      <c r="AD49" s="21">
        <v>51</v>
      </c>
      <c r="AE49" s="21">
        <f t="shared" si="9"/>
        <v>91</v>
      </c>
      <c r="AF49" s="53">
        <v>42</v>
      </c>
      <c r="AG49" s="53">
        <v>52</v>
      </c>
      <c r="AH49" s="53">
        <f t="shared" si="10"/>
        <v>94</v>
      </c>
      <c r="AI49" s="54">
        <f t="shared" si="27"/>
        <v>0.05</v>
      </c>
      <c r="AJ49" s="54">
        <f t="shared" si="27"/>
        <v>1.9607843137254902E-2</v>
      </c>
      <c r="AK49" s="55">
        <f t="shared" si="24"/>
        <v>3.4803921568627452E-2</v>
      </c>
      <c r="AL49" s="21">
        <v>38</v>
      </c>
      <c r="AM49" s="21">
        <v>37</v>
      </c>
      <c r="AN49" s="21">
        <f t="shared" si="12"/>
        <v>75</v>
      </c>
      <c r="AO49" s="22">
        <v>37</v>
      </c>
      <c r="AP49" s="23">
        <v>23</v>
      </c>
      <c r="AQ49" s="23">
        <f t="shared" si="13"/>
        <v>60</v>
      </c>
      <c r="AR49" s="54">
        <f t="shared" si="28"/>
        <v>-2.6315789473684209E-2</v>
      </c>
      <c r="AS49" s="54">
        <f t="shared" si="28"/>
        <v>-0.3783783783783784</v>
      </c>
      <c r="AT49" s="55">
        <f t="shared" si="25"/>
        <v>-0.20234708392603129</v>
      </c>
      <c r="AU49" s="46">
        <v>25</v>
      </c>
      <c r="AV49" s="46">
        <v>32</v>
      </c>
      <c r="AW49" s="46">
        <f t="shared" si="15"/>
        <v>57</v>
      </c>
      <c r="AX49" s="24">
        <v>25</v>
      </c>
      <c r="AY49" s="25">
        <v>32</v>
      </c>
      <c r="AZ49" s="25">
        <f t="shared" si="16"/>
        <v>57</v>
      </c>
      <c r="BA49" s="54">
        <f t="shared" si="31"/>
        <v>0</v>
      </c>
      <c r="BB49" s="54">
        <f t="shared" si="31"/>
        <v>0</v>
      </c>
      <c r="BC49" s="55">
        <f t="shared" si="22"/>
        <v>0</v>
      </c>
      <c r="BD49" s="46">
        <v>54</v>
      </c>
      <c r="BE49" s="46">
        <v>55</v>
      </c>
      <c r="BF49" s="46">
        <f t="shared" si="18"/>
        <v>109</v>
      </c>
      <c r="BG49" s="26">
        <v>32</v>
      </c>
      <c r="BH49" s="27">
        <v>43</v>
      </c>
      <c r="BI49" s="28">
        <f t="shared" si="19"/>
        <v>75</v>
      </c>
      <c r="BJ49" s="54">
        <f t="shared" si="20"/>
        <v>-0.40740740740740738</v>
      </c>
      <c r="BK49" s="54">
        <f t="shared" si="20"/>
        <v>-0.21818181818181817</v>
      </c>
      <c r="BL49" s="55">
        <f t="shared" si="21"/>
        <v>-0.31279461279461279</v>
      </c>
      <c r="BM49" s="56">
        <f t="shared" si="23"/>
        <v>-0.11381286898184129</v>
      </c>
    </row>
    <row r="50" spans="1:66" x14ac:dyDescent="0.25">
      <c r="A50" s="20">
        <v>48</v>
      </c>
      <c r="B50" s="21">
        <v>2015</v>
      </c>
      <c r="C50" s="90" t="s">
        <v>25</v>
      </c>
      <c r="D50" s="185" t="s">
        <v>24</v>
      </c>
      <c r="E50" s="186" t="s">
        <v>154</v>
      </c>
      <c r="F50" s="21" t="s">
        <v>71</v>
      </c>
      <c r="G50" s="96" t="s">
        <v>121</v>
      </c>
      <c r="H50" s="34">
        <v>106</v>
      </c>
      <c r="I50" s="35">
        <v>112</v>
      </c>
      <c r="J50" s="62">
        <f t="shared" si="0"/>
        <v>218</v>
      </c>
      <c r="K50" s="37">
        <v>114</v>
      </c>
      <c r="L50" s="38">
        <v>126</v>
      </c>
      <c r="M50" s="63">
        <f t="shared" si="1"/>
        <v>240</v>
      </c>
      <c r="N50" s="40">
        <v>106</v>
      </c>
      <c r="O50" s="41">
        <v>115</v>
      </c>
      <c r="P50" s="64">
        <f t="shared" si="2"/>
        <v>221</v>
      </c>
      <c r="Q50" s="43">
        <f t="shared" si="26"/>
        <v>-7.0175438596491224E-2</v>
      </c>
      <c r="R50" s="43">
        <f t="shared" si="26"/>
        <v>-8.7301587301587297E-2</v>
      </c>
      <c r="S50" s="44">
        <f t="shared" si="4"/>
        <v>-7.873851294903926E-2</v>
      </c>
      <c r="T50" s="45">
        <v>112</v>
      </c>
      <c r="U50" s="46">
        <v>130</v>
      </c>
      <c r="V50" s="65">
        <f t="shared" si="5"/>
        <v>242</v>
      </c>
      <c r="W50" s="48">
        <v>115</v>
      </c>
      <c r="X50" s="49">
        <v>120</v>
      </c>
      <c r="Y50" s="50">
        <f t="shared" si="6"/>
        <v>235</v>
      </c>
      <c r="Z50" s="51">
        <f t="shared" si="30"/>
        <v>2.6785714285714284E-2</v>
      </c>
      <c r="AA50" s="43">
        <f t="shared" si="30"/>
        <v>-7.6923076923076927E-2</v>
      </c>
      <c r="AB50" s="44">
        <f t="shared" si="8"/>
        <v>-2.506868131868132E-2</v>
      </c>
      <c r="AC50" s="52">
        <v>80</v>
      </c>
      <c r="AD50" s="21">
        <v>80</v>
      </c>
      <c r="AE50" s="21">
        <f t="shared" si="9"/>
        <v>160</v>
      </c>
      <c r="AF50" s="53">
        <v>91</v>
      </c>
      <c r="AG50" s="53">
        <v>131</v>
      </c>
      <c r="AH50" s="53">
        <f t="shared" si="10"/>
        <v>222</v>
      </c>
      <c r="AI50" s="54">
        <f t="shared" si="27"/>
        <v>0.13750000000000001</v>
      </c>
      <c r="AJ50" s="54">
        <f t="shared" si="27"/>
        <v>0.63749999999999996</v>
      </c>
      <c r="AK50" s="55">
        <f t="shared" si="24"/>
        <v>0.38749999999999996</v>
      </c>
      <c r="AL50" s="21">
        <v>115</v>
      </c>
      <c r="AM50" s="21">
        <v>125</v>
      </c>
      <c r="AN50" s="21">
        <f t="shared" si="12"/>
        <v>240</v>
      </c>
      <c r="AO50" s="22">
        <v>81</v>
      </c>
      <c r="AP50" s="23">
        <v>106</v>
      </c>
      <c r="AQ50" s="23">
        <f t="shared" si="13"/>
        <v>187</v>
      </c>
      <c r="AR50" s="54">
        <f t="shared" si="28"/>
        <v>-0.29565217391304349</v>
      </c>
      <c r="AS50" s="54">
        <f t="shared" si="28"/>
        <v>-0.152</v>
      </c>
      <c r="AT50" s="55">
        <f t="shared" si="25"/>
        <v>-0.22382608695652173</v>
      </c>
      <c r="AU50" s="46">
        <v>88</v>
      </c>
      <c r="AV50" s="46">
        <v>97</v>
      </c>
      <c r="AW50" s="46">
        <f t="shared" si="15"/>
        <v>185</v>
      </c>
      <c r="AX50" s="24">
        <v>66</v>
      </c>
      <c r="AY50" s="25">
        <v>91</v>
      </c>
      <c r="AZ50" s="25">
        <f t="shared" si="16"/>
        <v>157</v>
      </c>
      <c r="BA50" s="54">
        <f t="shared" si="31"/>
        <v>-0.25</v>
      </c>
      <c r="BB50" s="54">
        <f t="shared" si="31"/>
        <v>-6.1855670103092786E-2</v>
      </c>
      <c r="BC50" s="55">
        <f t="shared" si="22"/>
        <v>-0.15592783505154639</v>
      </c>
      <c r="BD50" s="46">
        <v>92</v>
      </c>
      <c r="BE50" s="46">
        <v>104</v>
      </c>
      <c r="BF50" s="46">
        <f t="shared" si="18"/>
        <v>196</v>
      </c>
      <c r="BG50" s="26">
        <v>43</v>
      </c>
      <c r="BH50" s="27">
        <v>56</v>
      </c>
      <c r="BI50" s="28">
        <f t="shared" si="19"/>
        <v>99</v>
      </c>
      <c r="BJ50" s="54">
        <f t="shared" si="20"/>
        <v>-0.53260869565217395</v>
      </c>
      <c r="BK50" s="54">
        <f t="shared" si="20"/>
        <v>-0.46153846153846156</v>
      </c>
      <c r="BL50" s="55">
        <f t="shared" si="21"/>
        <v>-0.49707357859531776</v>
      </c>
      <c r="BM50" s="56">
        <f t="shared" si="23"/>
        <v>-9.8855782478517742E-2</v>
      </c>
    </row>
    <row r="51" spans="1:66" x14ac:dyDescent="0.25">
      <c r="A51" s="20">
        <v>49</v>
      </c>
      <c r="B51" s="21">
        <v>2015</v>
      </c>
      <c r="C51" s="90" t="s">
        <v>25</v>
      </c>
      <c r="D51" s="185" t="s">
        <v>24</v>
      </c>
      <c r="E51" s="186" t="s">
        <v>154</v>
      </c>
      <c r="F51" s="21" t="s">
        <v>72</v>
      </c>
      <c r="G51" s="96" t="s">
        <v>122</v>
      </c>
      <c r="H51" s="34">
        <v>48</v>
      </c>
      <c r="I51" s="35">
        <v>32</v>
      </c>
      <c r="J51" s="62">
        <f t="shared" si="0"/>
        <v>80</v>
      </c>
      <c r="K51" s="37">
        <v>34</v>
      </c>
      <c r="L51" s="38">
        <v>43</v>
      </c>
      <c r="M51" s="63">
        <f t="shared" si="1"/>
        <v>77</v>
      </c>
      <c r="N51" s="40">
        <v>33</v>
      </c>
      <c r="O51" s="41">
        <v>43</v>
      </c>
      <c r="P51" s="64">
        <f t="shared" si="2"/>
        <v>76</v>
      </c>
      <c r="Q51" s="43">
        <f t="shared" si="26"/>
        <v>-2.9411764705882353E-2</v>
      </c>
      <c r="R51" s="43">
        <f t="shared" si="26"/>
        <v>0</v>
      </c>
      <c r="S51" s="44">
        <f t="shared" si="4"/>
        <v>-1.4705882352941176E-2</v>
      </c>
      <c r="T51" s="45">
        <v>36</v>
      </c>
      <c r="U51" s="46">
        <v>36</v>
      </c>
      <c r="V51" s="65">
        <f t="shared" si="5"/>
        <v>72</v>
      </c>
      <c r="W51" s="48">
        <v>38</v>
      </c>
      <c r="X51" s="49">
        <v>36</v>
      </c>
      <c r="Y51" s="50">
        <f t="shared" si="6"/>
        <v>74</v>
      </c>
      <c r="Z51" s="51">
        <f t="shared" si="30"/>
        <v>5.5555555555555552E-2</v>
      </c>
      <c r="AA51" s="43">
        <f t="shared" si="30"/>
        <v>0</v>
      </c>
      <c r="AB51" s="44">
        <f t="shared" si="8"/>
        <v>2.7777777777777776E-2</v>
      </c>
      <c r="AC51" s="52">
        <v>40</v>
      </c>
      <c r="AD51" s="21">
        <v>37</v>
      </c>
      <c r="AE51" s="21">
        <f t="shared" si="9"/>
        <v>77</v>
      </c>
      <c r="AF51" s="53">
        <v>47</v>
      </c>
      <c r="AG51" s="53">
        <v>45</v>
      </c>
      <c r="AH51" s="53">
        <f t="shared" si="10"/>
        <v>92</v>
      </c>
      <c r="AI51" s="54">
        <f t="shared" si="27"/>
        <v>0.17499999999999999</v>
      </c>
      <c r="AJ51" s="54">
        <f t="shared" si="27"/>
        <v>0.21621621621621623</v>
      </c>
      <c r="AK51" s="55">
        <f t="shared" si="24"/>
        <v>0.19560810810810811</v>
      </c>
      <c r="AL51" s="21">
        <v>18</v>
      </c>
      <c r="AM51" s="21">
        <v>18</v>
      </c>
      <c r="AN51" s="21">
        <f t="shared" si="12"/>
        <v>36</v>
      </c>
      <c r="AO51" s="22">
        <v>20</v>
      </c>
      <c r="AP51" s="23">
        <v>19</v>
      </c>
      <c r="AQ51" s="23">
        <f t="shared" si="13"/>
        <v>39</v>
      </c>
      <c r="AR51" s="54">
        <f t="shared" si="28"/>
        <v>0.1111111111111111</v>
      </c>
      <c r="AS51" s="54">
        <f t="shared" si="28"/>
        <v>5.5555555555555552E-2</v>
      </c>
      <c r="AT51" s="55">
        <f t="shared" si="25"/>
        <v>8.3333333333333329E-2</v>
      </c>
      <c r="AU51" s="46">
        <v>14</v>
      </c>
      <c r="AV51" s="46">
        <v>16</v>
      </c>
      <c r="AW51" s="46">
        <f t="shared" si="15"/>
        <v>30</v>
      </c>
      <c r="AX51" s="24">
        <v>15</v>
      </c>
      <c r="AY51" s="25">
        <v>18</v>
      </c>
      <c r="AZ51" s="25">
        <f t="shared" si="16"/>
        <v>33</v>
      </c>
      <c r="BA51" s="54">
        <f t="shared" si="31"/>
        <v>7.1428571428571425E-2</v>
      </c>
      <c r="BB51" s="54">
        <f t="shared" si="31"/>
        <v>0.125</v>
      </c>
      <c r="BC51" s="55">
        <f t="shared" si="22"/>
        <v>9.8214285714285712E-2</v>
      </c>
      <c r="BD51" s="46">
        <v>29</v>
      </c>
      <c r="BE51" s="46">
        <v>36</v>
      </c>
      <c r="BF51" s="46">
        <f t="shared" si="18"/>
        <v>65</v>
      </c>
      <c r="BG51" s="26">
        <v>10</v>
      </c>
      <c r="BH51" s="27">
        <v>27</v>
      </c>
      <c r="BI51" s="28">
        <f t="shared" si="19"/>
        <v>37</v>
      </c>
      <c r="BJ51" s="54">
        <f t="shared" si="20"/>
        <v>-0.65517241379310343</v>
      </c>
      <c r="BK51" s="54">
        <f t="shared" si="20"/>
        <v>-0.25</v>
      </c>
      <c r="BL51" s="55">
        <f t="shared" si="21"/>
        <v>-0.45258620689655171</v>
      </c>
      <c r="BM51" s="56">
        <f t="shared" si="23"/>
        <v>-1.0393097385997993E-2</v>
      </c>
    </row>
    <row r="52" spans="1:66" ht="16.5" thickBot="1" x14ac:dyDescent="0.3">
      <c r="A52" s="20">
        <v>50</v>
      </c>
      <c r="B52" s="21">
        <v>2015</v>
      </c>
      <c r="C52" s="90" t="s">
        <v>25</v>
      </c>
      <c r="D52" s="185" t="s">
        <v>24</v>
      </c>
      <c r="E52" s="186" t="s">
        <v>154</v>
      </c>
      <c r="F52" s="21" t="s">
        <v>73</v>
      </c>
      <c r="G52" s="96" t="s">
        <v>123</v>
      </c>
      <c r="H52" s="34">
        <v>45</v>
      </c>
      <c r="I52" s="35">
        <v>40</v>
      </c>
      <c r="J52" s="62">
        <f t="shared" si="0"/>
        <v>85</v>
      </c>
      <c r="K52" s="37">
        <v>42</v>
      </c>
      <c r="L52" s="38">
        <v>41</v>
      </c>
      <c r="M52" s="63">
        <f t="shared" si="1"/>
        <v>83</v>
      </c>
      <c r="N52" s="40">
        <v>45</v>
      </c>
      <c r="O52" s="41">
        <v>42</v>
      </c>
      <c r="P52" s="64">
        <f t="shared" si="2"/>
        <v>87</v>
      </c>
      <c r="Q52" s="43">
        <f t="shared" si="26"/>
        <v>7.1428571428571425E-2</v>
      </c>
      <c r="R52" s="43">
        <f t="shared" si="26"/>
        <v>2.4390243902439025E-2</v>
      </c>
      <c r="S52" s="44">
        <f t="shared" si="4"/>
        <v>4.7909407665505221E-2</v>
      </c>
      <c r="T52" s="45">
        <v>40</v>
      </c>
      <c r="U52" s="46">
        <v>44</v>
      </c>
      <c r="V52" s="65">
        <f t="shared" si="5"/>
        <v>84</v>
      </c>
      <c r="W52" s="48">
        <v>40</v>
      </c>
      <c r="X52" s="49">
        <v>45</v>
      </c>
      <c r="Y52" s="50">
        <f t="shared" si="6"/>
        <v>85</v>
      </c>
      <c r="Z52" s="51">
        <f t="shared" si="30"/>
        <v>0</v>
      </c>
      <c r="AA52" s="43">
        <f t="shared" si="30"/>
        <v>2.2727272727272728E-2</v>
      </c>
      <c r="AB52" s="44">
        <f t="shared" si="8"/>
        <v>1.1363636363636364E-2</v>
      </c>
      <c r="AC52" s="52">
        <v>20</v>
      </c>
      <c r="AD52" s="21">
        <v>23</v>
      </c>
      <c r="AE52" s="21">
        <f t="shared" si="9"/>
        <v>43</v>
      </c>
      <c r="AF52" s="53">
        <v>18</v>
      </c>
      <c r="AG52" s="53">
        <v>22</v>
      </c>
      <c r="AH52" s="53">
        <f t="shared" si="10"/>
        <v>40</v>
      </c>
      <c r="AI52" s="54">
        <f t="shared" si="27"/>
        <v>-0.1</v>
      </c>
      <c r="AJ52" s="54">
        <f t="shared" si="27"/>
        <v>-4.3478260869565216E-2</v>
      </c>
      <c r="AK52" s="55">
        <f t="shared" si="24"/>
        <v>-7.1739130434782611E-2</v>
      </c>
      <c r="AL52" s="21">
        <v>24</v>
      </c>
      <c r="AM52" s="21">
        <v>28</v>
      </c>
      <c r="AN52" s="21">
        <f t="shared" si="12"/>
        <v>52</v>
      </c>
      <c r="AO52" s="22">
        <v>23</v>
      </c>
      <c r="AP52" s="23">
        <v>28</v>
      </c>
      <c r="AQ52" s="23">
        <f t="shared" si="13"/>
        <v>51</v>
      </c>
      <c r="AR52" s="54">
        <f t="shared" si="28"/>
        <v>-4.1666666666666664E-2</v>
      </c>
      <c r="AS52" s="54">
        <f t="shared" si="28"/>
        <v>0</v>
      </c>
      <c r="AT52" s="55">
        <f t="shared" si="25"/>
        <v>-2.0833333333333332E-2</v>
      </c>
      <c r="AU52" s="46">
        <v>32</v>
      </c>
      <c r="AV52" s="46">
        <v>29</v>
      </c>
      <c r="AW52" s="46">
        <f t="shared" si="15"/>
        <v>61</v>
      </c>
      <c r="AX52" s="24">
        <v>31</v>
      </c>
      <c r="AY52" s="25">
        <v>29</v>
      </c>
      <c r="AZ52" s="25">
        <f t="shared" si="16"/>
        <v>60</v>
      </c>
      <c r="BA52" s="54">
        <f t="shared" si="31"/>
        <v>-3.125E-2</v>
      </c>
      <c r="BB52" s="54">
        <f t="shared" si="31"/>
        <v>0</v>
      </c>
      <c r="BC52" s="55">
        <f t="shared" si="22"/>
        <v>-1.5625E-2</v>
      </c>
      <c r="BD52" s="46">
        <v>33</v>
      </c>
      <c r="BE52" s="46">
        <v>31</v>
      </c>
      <c r="BF52" s="46">
        <f t="shared" si="18"/>
        <v>64</v>
      </c>
      <c r="BG52" s="26">
        <v>21</v>
      </c>
      <c r="BH52" s="27">
        <v>26</v>
      </c>
      <c r="BI52" s="28">
        <f t="shared" si="19"/>
        <v>47</v>
      </c>
      <c r="BJ52" s="54">
        <f t="shared" si="20"/>
        <v>-0.36363636363636365</v>
      </c>
      <c r="BK52" s="54">
        <f t="shared" si="20"/>
        <v>-0.16129032258064516</v>
      </c>
      <c r="BL52" s="55">
        <f t="shared" si="21"/>
        <v>-0.26246334310850439</v>
      </c>
      <c r="BM52" s="56">
        <f t="shared" si="23"/>
        <v>-5.1897960474579785E-2</v>
      </c>
    </row>
    <row r="53" spans="1:66" s="166" customFormat="1" ht="13.5" thickBot="1" x14ac:dyDescent="0.25">
      <c r="A53" s="157"/>
      <c r="B53" s="158"/>
      <c r="C53" s="158"/>
      <c r="D53" s="158"/>
      <c r="E53" s="158"/>
      <c r="F53" s="158"/>
      <c r="G53" s="164" t="s">
        <v>11</v>
      </c>
      <c r="H53" s="158"/>
      <c r="I53" s="158"/>
      <c r="J53" s="158">
        <f>SUM(J3:J52)</f>
        <v>3652</v>
      </c>
      <c r="K53" s="158"/>
      <c r="L53" s="158"/>
      <c r="M53" s="158"/>
      <c r="N53" s="158"/>
      <c r="O53" s="158"/>
      <c r="P53" s="158">
        <f>SUM(P3:P52)</f>
        <v>3036</v>
      </c>
      <c r="Q53" s="158"/>
      <c r="R53" s="158"/>
      <c r="S53" s="158"/>
      <c r="T53" s="158"/>
      <c r="U53" s="158"/>
      <c r="V53" s="158"/>
      <c r="W53" s="158"/>
      <c r="X53" s="158"/>
      <c r="Y53" s="158">
        <f>SUM(Y3:Y52)</f>
        <v>2672</v>
      </c>
      <c r="Z53" s="158"/>
      <c r="AA53" s="158"/>
      <c r="AB53" s="158"/>
      <c r="AC53" s="158"/>
      <c r="AD53" s="158"/>
      <c r="AE53" s="158"/>
      <c r="AF53" s="158"/>
      <c r="AG53" s="158"/>
      <c r="AH53" s="158">
        <f>SUM(AH3:AH52)</f>
        <v>2652</v>
      </c>
      <c r="AI53" s="158"/>
      <c r="AJ53" s="158"/>
      <c r="AK53" s="158"/>
      <c r="AL53" s="158"/>
      <c r="AM53" s="158"/>
      <c r="AN53" s="158"/>
      <c r="AO53" s="158"/>
      <c r="AP53" s="158"/>
      <c r="AQ53" s="158">
        <f>SUM(AQ3:AQ52)</f>
        <v>2273</v>
      </c>
      <c r="AR53" s="158"/>
      <c r="AS53" s="158"/>
      <c r="AT53" s="158"/>
      <c r="AU53" s="158"/>
      <c r="AV53" s="158"/>
      <c r="AW53" s="158"/>
      <c r="AX53" s="158"/>
      <c r="AY53" s="158"/>
      <c r="AZ53" s="158">
        <f>SUM(AZ3:AZ52)</f>
        <v>2012</v>
      </c>
      <c r="BA53" s="158"/>
      <c r="BB53" s="158"/>
      <c r="BC53" s="158"/>
      <c r="BD53" s="158"/>
      <c r="BE53" s="158"/>
      <c r="BF53" s="158"/>
      <c r="BG53" s="158"/>
      <c r="BH53" s="158"/>
      <c r="BI53" s="158">
        <f>SUM(BI3:BI52)</f>
        <v>1862</v>
      </c>
      <c r="BJ53" s="158"/>
      <c r="BK53" s="158"/>
      <c r="BL53" s="158"/>
      <c r="BM53" s="165">
        <f>SUM(H53:BL53)</f>
        <v>18159</v>
      </c>
      <c r="BN53" s="155" t="s">
        <v>143</v>
      </c>
    </row>
  </sheetData>
  <mergeCells count="26">
    <mergeCell ref="F1:F2"/>
    <mergeCell ref="A1:A2"/>
    <mergeCell ref="B1:B2"/>
    <mergeCell ref="C1:C2"/>
    <mergeCell ref="D1:D2"/>
    <mergeCell ref="E1:E2"/>
    <mergeCell ref="AL1:AN1"/>
    <mergeCell ref="G1:G2"/>
    <mergeCell ref="H1:J1"/>
    <mergeCell ref="K1:M1"/>
    <mergeCell ref="N1:P1"/>
    <mergeCell ref="Q1:S1"/>
    <mergeCell ref="T1:V1"/>
    <mergeCell ref="W1:Y1"/>
    <mergeCell ref="Z1:AB1"/>
    <mergeCell ref="AC1:AE1"/>
    <mergeCell ref="AF1:AH1"/>
    <mergeCell ref="AI1:AK1"/>
    <mergeCell ref="BG1:BI1"/>
    <mergeCell ref="BJ1:BL1"/>
    <mergeCell ref="AO1:AQ1"/>
    <mergeCell ref="AR1:AT1"/>
    <mergeCell ref="AU1:AW1"/>
    <mergeCell ref="AX1:AZ1"/>
    <mergeCell ref="BA1:BC1"/>
    <mergeCell ref="BD1:BF1"/>
  </mergeCells>
  <phoneticPr fontId="19" type="noConversion"/>
  <conditionalFormatting sqref="G53 A3:BM52">
    <cfRule type="containsErrors" dxfId="9" priority="2">
      <formula>ISERROR(A3)</formula>
    </cfRule>
    <cfRule type="containsBlanks" dxfId="8" priority="10">
      <formula>LEN(TRIM(A3))=0</formula>
    </cfRule>
  </conditionalFormatting>
  <conditionalFormatting sqref="H3:J52">
    <cfRule type="cellIs" dxfId="7" priority="9" operator="equal">
      <formula>0</formula>
    </cfRule>
  </conditionalFormatting>
  <conditionalFormatting sqref="N3:P52">
    <cfRule type="cellIs" dxfId="6" priority="8" operator="equal">
      <formula>0</formula>
    </cfRule>
  </conditionalFormatting>
  <conditionalFormatting sqref="W3:Y52">
    <cfRule type="cellIs" dxfId="5" priority="7" operator="equal">
      <formula>0</formula>
    </cfRule>
  </conditionalFormatting>
  <conditionalFormatting sqref="AF3:AH52">
    <cfRule type="cellIs" dxfId="4" priority="6" operator="equal">
      <formula>0</formula>
    </cfRule>
  </conditionalFormatting>
  <conditionalFormatting sqref="AO3:AQ52">
    <cfRule type="cellIs" dxfId="3" priority="5" operator="equal">
      <formula>0</formula>
    </cfRule>
  </conditionalFormatting>
  <conditionalFormatting sqref="AX3:AZ52">
    <cfRule type="cellIs" dxfId="2" priority="4" operator="equal">
      <formula>0</formula>
    </cfRule>
  </conditionalFormatting>
  <conditionalFormatting sqref="BG3:BI52">
    <cfRule type="cellIs" dxfId="1" priority="3" operator="equal">
      <formula>0</formula>
    </cfRule>
  </conditionalFormatting>
  <conditionalFormatting sqref="BM3:BM52">
    <cfRule type="cellIs" dxfId="0" priority="1" operator="notBetween">
      <formula>-0.3</formula>
      <formula>0.3</formula>
    </cfRule>
  </conditionalFormatting>
  <pageMargins left="0.75000000000000011" right="0.75000000000000011" top="1" bottom="1" header="0.5" footer="0.5"/>
  <pageSetup paperSize="9" scale="13" fitToHeight="10" orientation="portrait" horizontalDpi="4294967292" verticalDpi="4294967292"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Explanation</vt:lpstr>
      <vt:lpstr>Summary</vt:lpstr>
      <vt:lpstr>Region A</vt:lpstr>
      <vt:lpstr>Region B</vt:lpstr>
    </vt:vector>
  </TitlesOfParts>
  <Company>Population Services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Frédérick PERSOONS</dc:creator>
  <cp:lastModifiedBy>USAID</cp:lastModifiedBy>
  <cp:lastPrinted>2015-06-28T12:03:06Z</cp:lastPrinted>
  <dcterms:created xsi:type="dcterms:W3CDTF">2015-06-28T10:07:28Z</dcterms:created>
  <dcterms:modified xsi:type="dcterms:W3CDTF">2016-09-30T22:14:05Z</dcterms:modified>
</cp:coreProperties>
</file>